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firstSheet="2" activeTab="2"/>
  </bookViews>
  <sheets>
    <sheet name="black belt 2020 Opción 1" sheetId="4" r:id="rId1"/>
    <sheet name="black belt 2020 Opción 2" sheetId="5" r:id="rId2"/>
    <sheet name="YELLOW  GREEN BELT ON LINE UTP" sheetId="10" r:id="rId3"/>
  </sheets>
  <definedNames>
    <definedName name="_xlnm._FilterDatabase" localSheetId="0" hidden="1">'black belt 2020 Opción 1'!$A$3:$G$61</definedName>
    <definedName name="_xlnm._FilterDatabase" localSheetId="1" hidden="1">'black belt 2020 Opción 2'!$A$3:$G$61</definedName>
    <definedName name="_xlnm._FilterDatabase" localSheetId="2" hidden="1">'YELLOW  GREEN BELT ON LINE UTP'!$A$3:$D$42</definedName>
  </definedNames>
  <calcPr calcId="144525"/>
  <pivotCaches>
    <pivotCache cacheId="3" r:id="rId4"/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0" l="1"/>
  <c r="D38" i="10"/>
  <c r="D37" i="10"/>
  <c r="D36" i="10"/>
  <c r="D35" i="10"/>
  <c r="D34" i="10"/>
  <c r="D32" i="10"/>
  <c r="D31" i="10"/>
  <c r="D30" i="10"/>
  <c r="D29" i="10"/>
  <c r="D28" i="10"/>
  <c r="D27" i="10"/>
  <c r="D26" i="10"/>
  <c r="D24" i="10"/>
  <c r="D23" i="10"/>
  <c r="D22" i="10"/>
  <c r="D19" i="10"/>
  <c r="D20" i="10"/>
  <c r="D21" i="10"/>
  <c r="D7" i="10"/>
  <c r="D6" i="10"/>
  <c r="D9" i="10"/>
  <c r="D18" i="10"/>
  <c r="D16" i="10"/>
  <c r="D15" i="10"/>
  <c r="D14" i="10"/>
  <c r="D13" i="10"/>
  <c r="D12" i="10"/>
  <c r="D11" i="10"/>
  <c r="D8" i="10"/>
  <c r="D4" i="10"/>
  <c r="D5" i="10"/>
  <c r="G67" i="5"/>
  <c r="G67" i="4"/>
  <c r="H46" i="4"/>
  <c r="G8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3" i="5"/>
  <c r="G34" i="5"/>
  <c r="G35" i="5"/>
  <c r="G36" i="5"/>
  <c r="G37" i="5"/>
  <c r="G38" i="5"/>
  <c r="G39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79" i="5"/>
  <c r="C7" i="5"/>
  <c r="C10" i="5"/>
  <c r="C13" i="5"/>
  <c r="C16" i="5"/>
  <c r="C19" i="5"/>
  <c r="C22" i="5"/>
  <c r="C25" i="5"/>
  <c r="C28" i="5"/>
  <c r="C31" i="5"/>
  <c r="C34" i="5"/>
  <c r="C37" i="5"/>
  <c r="C40" i="5"/>
  <c r="C43" i="5"/>
  <c r="C46" i="5"/>
  <c r="C49" i="5"/>
  <c r="C52" i="5"/>
  <c r="C55" i="5"/>
  <c r="C58" i="5"/>
  <c r="C61" i="5"/>
  <c r="C64" i="5"/>
  <c r="C67" i="5"/>
  <c r="C70" i="5"/>
  <c r="C73" i="5"/>
  <c r="C76" i="5"/>
  <c r="C79" i="5"/>
  <c r="H79" i="5"/>
  <c r="C9" i="5"/>
  <c r="C12" i="5"/>
  <c r="C15" i="5"/>
  <c r="C18" i="5"/>
  <c r="C21" i="5"/>
  <c r="C24" i="5"/>
  <c r="C27" i="5"/>
  <c r="C30" i="5"/>
  <c r="C33" i="5"/>
  <c r="C36" i="5"/>
  <c r="C39" i="5"/>
  <c r="C42" i="5"/>
  <c r="C45" i="5"/>
  <c r="C48" i="5"/>
  <c r="C51" i="5"/>
  <c r="C54" i="5"/>
  <c r="C57" i="5"/>
  <c r="C60" i="5"/>
  <c r="C63" i="5"/>
  <c r="C66" i="5"/>
  <c r="C69" i="5"/>
  <c r="C72" i="5"/>
  <c r="C75" i="5"/>
  <c r="C78" i="5"/>
  <c r="H78" i="5"/>
  <c r="C8" i="5"/>
  <c r="C11" i="5"/>
  <c r="C14" i="5"/>
  <c r="C17" i="5"/>
  <c r="C20" i="5"/>
  <c r="C23" i="5"/>
  <c r="C26" i="5"/>
  <c r="C29" i="5"/>
  <c r="C32" i="5"/>
  <c r="C35" i="5"/>
  <c r="C38" i="5"/>
  <c r="C41" i="5"/>
  <c r="C44" i="5"/>
  <c r="C47" i="5"/>
  <c r="C50" i="5"/>
  <c r="C53" i="5"/>
  <c r="C56" i="5"/>
  <c r="C59" i="5"/>
  <c r="C62" i="5"/>
  <c r="C65" i="5"/>
  <c r="C68" i="5"/>
  <c r="C71" i="5"/>
  <c r="C74" i="5"/>
  <c r="C77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G66" i="4"/>
  <c r="G79" i="4"/>
  <c r="C8" i="4"/>
  <c r="C11" i="4"/>
  <c r="C14" i="4"/>
  <c r="C17" i="4"/>
  <c r="C20" i="4"/>
  <c r="C23" i="4"/>
  <c r="C26" i="4"/>
  <c r="C29" i="4"/>
  <c r="C32" i="4"/>
  <c r="C35" i="4"/>
  <c r="C38" i="4"/>
  <c r="C41" i="4"/>
  <c r="C44" i="4"/>
  <c r="C47" i="4"/>
  <c r="C50" i="4"/>
  <c r="C53" i="4"/>
  <c r="C56" i="4"/>
  <c r="C59" i="4"/>
  <c r="C62" i="4"/>
  <c r="C65" i="4"/>
  <c r="C68" i="4"/>
  <c r="C71" i="4"/>
  <c r="C74" i="4"/>
  <c r="C77" i="4"/>
  <c r="C9" i="4"/>
  <c r="C12" i="4"/>
  <c r="C15" i="4"/>
  <c r="C18" i="4"/>
  <c r="C21" i="4"/>
  <c r="C24" i="4"/>
  <c r="C27" i="4"/>
  <c r="C30" i="4"/>
  <c r="C33" i="4"/>
  <c r="C36" i="4"/>
  <c r="C39" i="4"/>
  <c r="C42" i="4"/>
  <c r="C45" i="4"/>
  <c r="C48" i="4"/>
  <c r="C51" i="4"/>
  <c r="C54" i="4"/>
  <c r="C57" i="4"/>
  <c r="C60" i="4"/>
  <c r="C63" i="4"/>
  <c r="C66" i="4"/>
  <c r="C69" i="4"/>
  <c r="C72" i="4"/>
  <c r="C75" i="4"/>
  <c r="C78" i="4"/>
  <c r="C7" i="4"/>
  <c r="C10" i="4"/>
  <c r="C13" i="4"/>
  <c r="C16" i="4"/>
  <c r="C19" i="4"/>
  <c r="C22" i="4"/>
  <c r="C25" i="4"/>
  <c r="C28" i="4"/>
  <c r="C31" i="4"/>
  <c r="C34" i="4"/>
  <c r="C37" i="4"/>
  <c r="C40" i="4"/>
  <c r="C43" i="4"/>
  <c r="C46" i="4"/>
  <c r="C49" i="4"/>
  <c r="C52" i="4"/>
  <c r="C55" i="4"/>
  <c r="C58" i="4"/>
  <c r="C61" i="4"/>
  <c r="C64" i="4"/>
  <c r="C67" i="4"/>
  <c r="C70" i="4"/>
  <c r="C73" i="4"/>
  <c r="C76" i="4"/>
  <c r="C79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3" i="4"/>
  <c r="G34" i="4"/>
  <c r="G35" i="4"/>
  <c r="G36" i="4"/>
  <c r="G37" i="4"/>
  <c r="G38" i="4"/>
  <c r="G39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81" i="4"/>
</calcChain>
</file>

<file path=xl/sharedStrings.xml><?xml version="1.0" encoding="utf-8"?>
<sst xmlns="http://schemas.openxmlformats.org/spreadsheetml/2006/main" count="597" uniqueCount="109">
  <si>
    <t>Horas</t>
  </si>
  <si>
    <t>Fase</t>
  </si>
  <si>
    <t>Institución</t>
  </si>
  <si>
    <t>Fecha</t>
  </si>
  <si>
    <t>Comienzo</t>
  </si>
  <si>
    <t>Fin</t>
  </si>
  <si>
    <t>Pablo Mendoza</t>
  </si>
  <si>
    <t>Manuel Espinosa</t>
  </si>
  <si>
    <t>Augusto Juárez</t>
  </si>
  <si>
    <t>Rogelio Cabrera</t>
  </si>
  <si>
    <t>Ricardo Torres</t>
  </si>
  <si>
    <t>1. Definir</t>
  </si>
  <si>
    <t>2. Medir</t>
  </si>
  <si>
    <t>Instructor</t>
  </si>
  <si>
    <t>0. Introducción</t>
  </si>
  <si>
    <t>James Davison</t>
  </si>
  <si>
    <t>FI UNAM</t>
  </si>
  <si>
    <t>Direktor DG</t>
  </si>
  <si>
    <t>Omar Briceño</t>
  </si>
  <si>
    <t>increation</t>
  </si>
  <si>
    <t>Total</t>
  </si>
  <si>
    <t>Etiquetas de fila</t>
  </si>
  <si>
    <t>Total general</t>
  </si>
  <si>
    <t>Suma de Horas</t>
  </si>
  <si>
    <t>3. Analizar</t>
  </si>
  <si>
    <t>4. Mejorar (Simulación)</t>
  </si>
  <si>
    <t>5. Mejorar (Lean )</t>
  </si>
  <si>
    <t>6. Mejorar (DOE)</t>
  </si>
  <si>
    <t>7. Controlar</t>
  </si>
  <si>
    <t>8. DFSS</t>
  </si>
  <si>
    <t>9. DTFSS</t>
  </si>
  <si>
    <t>Tipo</t>
  </si>
  <si>
    <t>Semana Santa</t>
  </si>
  <si>
    <t>Día del trabajo</t>
  </si>
  <si>
    <t>Día del Maestro</t>
  </si>
  <si>
    <t>Vacaciones Administrativas</t>
  </si>
  <si>
    <t>(en blanco)</t>
  </si>
  <si>
    <t>Deloitte Floylan Vargas</t>
  </si>
  <si>
    <t>Shinten</t>
  </si>
  <si>
    <t>Pedro Medina</t>
  </si>
  <si>
    <t>Revisiones</t>
  </si>
  <si>
    <t>Vicky Chiutana</t>
  </si>
  <si>
    <t>PEPSICO</t>
  </si>
  <si>
    <t>Recepción de avance Fases Analizar y Mejorar</t>
  </si>
  <si>
    <t>Recepción de avance Fase Controlar</t>
  </si>
  <si>
    <t>Envio de cometarios Fases Definir y Medir</t>
  </si>
  <si>
    <t>Recepción de avance Fases Definir y Medir</t>
  </si>
  <si>
    <t>Envio de cometarios Fase Cotrolar</t>
  </si>
  <si>
    <t>viernes, 13 de agosto de 2020</t>
  </si>
  <si>
    <t>PRESENCIAL</t>
  </si>
  <si>
    <t>ON LINE</t>
  </si>
  <si>
    <t>Suma de Horas2</t>
  </si>
  <si>
    <t>BLACK BELT 2020 UNAM (SESIONES ON LINE DE 4 HORAS)</t>
  </si>
  <si>
    <t>BLACK BELT 2020 UNAM (SESIONES ON LINE DE 3 HORAS)</t>
  </si>
  <si>
    <t xml:space="preserve">Repaso </t>
  </si>
  <si>
    <t>11. Examen Final</t>
  </si>
  <si>
    <t xml:space="preserve">10. Repaso </t>
  </si>
  <si>
    <t>Repaso</t>
  </si>
  <si>
    <t>10. Repaso</t>
  </si>
  <si>
    <t>Tema</t>
  </si>
  <si>
    <t>REVISIÓN EN PLATAFORMA</t>
  </si>
  <si>
    <t>TUTORIA (VIDEO CONFERENCIA)</t>
  </si>
  <si>
    <t>INICIO</t>
  </si>
  <si>
    <t>FIN</t>
  </si>
  <si>
    <r>
      <rPr>
        <b/>
        <sz val="12"/>
        <color rgb="FFFFFF00"/>
        <rFont val="Calibri"/>
        <family val="2"/>
        <scheme val="minor"/>
      </rPr>
      <t>YELLOW BELT</t>
    </r>
    <r>
      <rPr>
        <b/>
        <sz val="12"/>
        <color theme="0"/>
        <rFont val="Calibri"/>
        <family val="2"/>
        <scheme val="minor"/>
      </rPr>
      <t xml:space="preserve"> + </t>
    </r>
    <r>
      <rPr>
        <b/>
        <sz val="12"/>
        <color rgb="FF00B050"/>
        <rFont val="Calibri"/>
        <family val="2"/>
        <scheme val="minor"/>
      </rPr>
      <t>GREEN BELT</t>
    </r>
    <r>
      <rPr>
        <sz val="11"/>
        <color rgb="FF00B050"/>
        <rFont val="Calibri"/>
        <family val="2"/>
        <scheme val="minor"/>
      </rPr>
      <t xml:space="preserve"> </t>
    </r>
  </si>
  <si>
    <t>Value Stream Mapping (VSM) (2hr)</t>
  </si>
  <si>
    <t>Dudas (0.5 hr)
Kahoot (0.5 hr)</t>
  </si>
  <si>
    <t>Dudas (2 hr)
Kahoot (1 hr)</t>
  </si>
  <si>
    <t>Revisar del 1 al 5 de junio de 2020</t>
  </si>
  <si>
    <t>Introducción a Minitab (0.5hr)
Introducción a estadística gráfica 
- Histograma (Minitab) (0.5hr)
- Box  plot (Minitab) (1hr)
- Dot plot (Minitab) (0.5hr)
- Tallo y hojas (Minitab) (0.5hr)</t>
  </si>
  <si>
    <r>
      <t xml:space="preserve">Introducción a estadística gráfica </t>
    </r>
    <r>
      <rPr>
        <i/>
        <sz val="10"/>
        <color theme="1"/>
        <rFont val="Yu Gothic"/>
        <family val="2"/>
      </rPr>
      <t xml:space="preserve">continuación
</t>
    </r>
    <r>
      <rPr>
        <sz val="10"/>
        <color theme="1"/>
        <rFont val="Yu Gothic"/>
        <family val="2"/>
      </rPr>
      <t>- Gráfico de</t>
    </r>
    <r>
      <rPr>
        <i/>
        <sz val="10"/>
        <color theme="1"/>
        <rFont val="Yu Gothic"/>
        <family val="2"/>
      </rPr>
      <t xml:space="preserve"> </t>
    </r>
    <r>
      <rPr>
        <sz val="10"/>
        <color theme="1"/>
        <rFont val="Yu Gothic"/>
        <family val="2"/>
      </rPr>
      <t>Pie (Minitab) (0.5hr)
- Gráfico de datos individuales (Minitab) (0.5hr)
Análisis del Sistema de Medición (ASM) (0.5hr)
ASM para datos continuos (1.5hr)</t>
    </r>
  </si>
  <si>
    <t>ASM para datos discretos  (2hr)
Muestreo para datos continuos (1hr)</t>
  </si>
  <si>
    <t>Muestreo para datos discretos (1hr)
Capacidad del proceso para datos discretos  (2hr)</t>
  </si>
  <si>
    <t>Prueba de normalidad (Minitab) (0.5hr)
Capacidad del proceso para datos continuos (Minitab)(2.5hr)</t>
  </si>
  <si>
    <t>Introducción a estadística
Recopilar y visualizar datos
Tipos de referencia (dispersión y central) (Minitab)
Grafico de pareto (excel y Minitab)
Pareto Ponderado (Minitab)
Introducción a muestreo
Normalidad
Introducción a capacidad del proceso</t>
  </si>
  <si>
    <t>Project Charter (1 hr)
Mapeo de proceso (1 hr)</t>
  </si>
  <si>
    <t>Módelo Kano con fórmulas (2hr)</t>
  </si>
  <si>
    <t>Matriz de Priorización (1hr)
Critical To Quality (CTQ) (1hr)</t>
  </si>
  <si>
    <t>Bienvenida y presentación (1hr)
Cambio de Paradigmas (0.5 hr)
Pilares de Six Sigma (0.5 hr)</t>
  </si>
  <si>
    <t>Análisis causa efecto – Ishikawa (Minitab)  (2hr)
Introducción a prueba de hipótesis (2hr)
Tipos de errores (2hr)</t>
  </si>
  <si>
    <t>Pruebas no paramétricas (2hr)
Prueba T una muestra (1hr)
Prueba Z  (1hr)</t>
  </si>
  <si>
    <t>Prueba Wicoxon (1hr)
Prueba 2 t  (2hr)</t>
  </si>
  <si>
    <t>Prueba A Nova  (3hr)
Prueba Mann Whitney  (1hr)</t>
  </si>
  <si>
    <t>Prueba Kruskal Walis (1hr)
Prueba de regresión y correlación (2hr)
Prueba de regresión múltiple  (1hr)</t>
  </si>
  <si>
    <t>Prueba de Chi 2  (2hr)
Prueba de proporciones (1 muestra) (2hr)</t>
  </si>
  <si>
    <t>Prueba de proporciones (2 muestra)  (2hr)
Dudas (3hr)
KAHOOT (1hr)</t>
  </si>
  <si>
    <t>Revisar del 30 de junio al 6 de julio de 2020</t>
  </si>
  <si>
    <t>Revisar del 25 de julio al 1 de agosto de 2020</t>
  </si>
  <si>
    <t>Layout, Diagrama de espagueti, Diagrama de Hilos
Tormenta de ideas
9 desperdicios
Diagrama de valor
5 Whys
Análisis causa efecto - Ishikawa</t>
  </si>
  <si>
    <t>Enfoque de procesos
Historia de Lean
Historia de LSS
Voz del cliente
Modelo Kano
Definición de proyectos
Costo de Pobre calidad (COPQ)
Diagrama de Gantt
RACI
KPI´S</t>
  </si>
  <si>
    <t>4. Mejorar</t>
  </si>
  <si>
    <t>OEE (1.5hr)
5S´s (1.5hr)</t>
  </si>
  <si>
    <t>Introducción a Kaizen (2hr)
12 pasos de kaizen (2hr)</t>
  </si>
  <si>
    <t>Células de manufactura  3(hr)</t>
  </si>
  <si>
    <t>Teoría de restricciones (2hr)</t>
  </si>
  <si>
    <t>Dudas (1 hr)
Kahoot (1 hr)</t>
  </si>
  <si>
    <t>Prueba Piloto
Lean Thinking 
Tak time y Cicle time
Generar y seleccionar soluciones
Gemba
KanBan</t>
  </si>
  <si>
    <t>Revisar del 19 de septiembre al 26 de septiembre de 2020</t>
  </si>
  <si>
    <t>5. Controlar</t>
  </si>
  <si>
    <t>SMED (2hr)</t>
  </si>
  <si>
    <t>Balanceo de línea  (2hr)</t>
  </si>
  <si>
    <t>Estandarización
LPPS
A3
Gráficos de tendencia (Minitab)</t>
  </si>
  <si>
    <t>AMEF  (2hr)</t>
  </si>
  <si>
    <t>Gráficos de control continuos (2hr)</t>
  </si>
  <si>
    <t>Gráficos de control discretos (2hr)</t>
  </si>
  <si>
    <t>Pokayoke (2hr)</t>
  </si>
  <si>
    <t>Examen Final</t>
  </si>
  <si>
    <t>Entrega Caso de estudio</t>
  </si>
  <si>
    <t>Revisar del 23 al 27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</si>
</sst>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80A]dddd\,\ d&quot; de &quot;mmmm&quot; de &quot;yyyy"/>
    <numFmt numFmtId="166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Yu Gothic"/>
      <family val="2"/>
    </font>
    <font>
      <sz val="11"/>
      <color rgb="FF00B05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0"/>
      <color theme="1"/>
      <name val="Yu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2" fontId="3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/>
    <xf numFmtId="166" fontId="3" fillId="0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165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2" fontId="3" fillId="3" borderId="0" xfId="1" applyNumberFormat="1" applyFont="1" applyFill="1" applyBorder="1" applyAlignment="1" applyProtection="1">
      <alignment horizontal="center" vertical="center"/>
    </xf>
    <xf numFmtId="20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165" fontId="3" fillId="3" borderId="0" xfId="0" applyNumberFormat="1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wrapText="1"/>
    </xf>
    <xf numFmtId="2" fontId="3" fillId="0" borderId="0" xfId="1" applyNumberFormat="1" applyFont="1" applyFill="1" applyBorder="1" applyAlignment="1" applyProtection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Border="1" applyProtection="1"/>
    <xf numFmtId="0" fontId="3" fillId="3" borderId="0" xfId="0" applyFont="1" applyFill="1" applyBorder="1" applyProtection="1"/>
    <xf numFmtId="2" fontId="3" fillId="4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165" fontId="3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5" formatCode="[$-80A]dddd\,\ d&quot; de &quot;mmmm&quot; de &quot;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0"/>
        <color rgb="FF000000"/>
        <name val="Yu Gothic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5" formatCode="[$-80A]dddd\,\ d&quot; de &quot;mmmm&quot; de &quot;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7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7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Yu Gothic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5" formatCode="[$-80A]dddd\,\ d&quot; de &quot;mmmm&quot; de &quot;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7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numFmt numFmtId="167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Yu Gothic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/>
    </dxf>
    <dxf>
      <alignment horizontal="center"/>
    </dxf>
    <dxf>
      <alignment horizontal="center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KY BASAY" refreshedDate="43810.681269444445" createdVersion="6" refreshedVersion="6" minRefreshableVersion="3" recordCount="77">
  <cacheSource type="worksheet">
    <worksheetSource name="Tabla1"/>
  </cacheSource>
  <cacheFields count="9">
    <cacheField name="Comienzo" numFmtId="20">
      <sharedItems containsNonDate="0" containsDate="1" containsString="0" containsBlank="1" minDate="1899-12-30T08:00:00" maxDate="1899-12-30T18:00:00"/>
    </cacheField>
    <cacheField name="Fin" numFmtId="20">
      <sharedItems containsNonDate="0" containsDate="1" containsString="0" containsBlank="1" minDate="1899-12-30T13:00:00" maxDate="1899-12-30T22:00:00"/>
    </cacheField>
    <cacheField name="Fecha" numFmtId="0">
      <sharedItems containsDate="1" containsMixedTypes="1" minDate="2020-02-07T00:00:00" maxDate="2020-08-01T00:00:00"/>
    </cacheField>
    <cacheField name="Instructor" numFmtId="0">
      <sharedItems containsBlank="1"/>
    </cacheField>
    <cacheField name="Institución" numFmtId="0">
      <sharedItems containsBlank="1"/>
    </cacheField>
    <cacheField name="Fase" numFmtId="0">
      <sharedItems containsBlank="1" count="24">
        <s v="0. Introducción"/>
        <s v="1. Definir"/>
        <s v="2. Medir"/>
        <s v="3. Analizar"/>
        <s v="4. Mejorar (Simulación)"/>
        <m/>
        <s v="5. Mejorar (Lean )"/>
        <s v="6. Mejorar (DOE)"/>
        <s v="7. Controlar"/>
        <s v="8. DFSS"/>
        <s v="9. DTFSS"/>
        <s v="10. Repaso "/>
        <s v="11. Examen Final"/>
        <s v="8. Mejorar (DOE)" u="1"/>
        <s v="7. Mejorar (Lean )" u="1"/>
        <s v="5. Mejorar (Simulación)" u="1"/>
        <s v="10. Controlar" u="1"/>
        <s v="11. DFSS" u="1"/>
        <s v="13. Examen Final" u="1"/>
        <s v="13. Liderazgo" u="1"/>
        <s v="10. Examen Final" u="1"/>
        <s v="10. Liderazgo" u="1"/>
        <s v="12. DTFSS" u="1"/>
        <s v="4. Analizar" u="1"/>
      </sharedItems>
    </cacheField>
    <cacheField name="Horas" numFmtId="2">
      <sharedItems containsString="0" containsBlank="1" containsNumber="1" containsInteger="1" minValue="3" maxValue="5"/>
    </cacheField>
    <cacheField name="Tipo" numFmtId="2">
      <sharedItems containsBlank="1" count="3">
        <s v="PRESENCIAL"/>
        <s v="ON LINE"/>
        <m/>
      </sharedItems>
    </cacheField>
    <cacheField name="Revis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KY BASAY" refreshedDate="43838.636442708332" createdVersion="6" refreshedVersion="6" minRefreshableVersion="3" recordCount="77">
  <cacheSource type="worksheet">
    <worksheetSource name="Tabla13"/>
  </cacheSource>
  <cacheFields count="9">
    <cacheField name="Comienzo" numFmtId="20">
      <sharedItems containsNonDate="0" containsDate="1" containsString="0" containsBlank="1" minDate="1899-12-30T08:00:00" maxDate="1899-12-30T18:00:00"/>
    </cacheField>
    <cacheField name="Fin" numFmtId="20">
      <sharedItems containsNonDate="0" containsDate="1" containsString="0" containsBlank="1" minDate="1899-12-30T14:00:00" maxDate="1899-12-30T21:00:00"/>
    </cacheField>
    <cacheField name="Fecha" numFmtId="0">
      <sharedItems containsDate="1" containsMixedTypes="1" minDate="2020-02-07T00:00:00" maxDate="2020-08-01T00:00:00"/>
    </cacheField>
    <cacheField name="Instructor" numFmtId="0">
      <sharedItems containsBlank="1"/>
    </cacheField>
    <cacheField name="Institución" numFmtId="0">
      <sharedItems containsBlank="1"/>
    </cacheField>
    <cacheField name="Fase" numFmtId="0">
      <sharedItems containsBlank="1" count="14">
        <s v="0. Introducción"/>
        <s v="1. Definir"/>
        <s v="2. Medir"/>
        <s v="3. Analizar"/>
        <s v="4. Mejorar (Simulación)"/>
        <m/>
        <s v="5. Mejorar (Lean )"/>
        <s v="6. Mejorar (DOE)"/>
        <s v="7. Controlar"/>
        <s v="8. DFSS"/>
        <s v="9. DTFSS"/>
        <s v="10. Repaso"/>
        <s v="11. Examen Final"/>
        <s v="10. Examen Final" u="1"/>
      </sharedItems>
    </cacheField>
    <cacheField name="Horas" numFmtId="2">
      <sharedItems containsString="0" containsBlank="1" containsNumber="1" containsInteger="1" minValue="3" maxValue="6"/>
    </cacheField>
    <cacheField name="Tipo" numFmtId="2">
      <sharedItems containsBlank="1" count="3">
        <s v="PRESENCIAL"/>
        <s v="ON LINE"/>
        <m/>
      </sharedItems>
    </cacheField>
    <cacheField name="Revis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d v="1899-12-30T18:00:00"/>
    <d v="1899-12-30T21:00:00"/>
    <d v="2020-02-07T00:00:00"/>
    <s v="Deloitte Floylan Vargas"/>
    <s v="Direktor DG"/>
    <x v="0"/>
    <n v="3"/>
    <x v="0"/>
    <m/>
  </r>
  <r>
    <d v="1899-12-30T08:00:00"/>
    <d v="1899-12-30T13:00:00"/>
    <d v="2020-02-08T00:00:00"/>
    <s v="James Davison"/>
    <s v="Direktor DG"/>
    <x v="1"/>
    <n v="5"/>
    <x v="0"/>
    <m/>
  </r>
  <r>
    <d v="1899-12-30T18:00:00"/>
    <d v="1899-12-30T22:00:00"/>
    <d v="2020-02-13T00:00:00"/>
    <s v="James Davison"/>
    <s v="Direktor DG"/>
    <x v="1"/>
    <n v="4"/>
    <x v="1"/>
    <m/>
  </r>
  <r>
    <d v="1899-12-30T18:00:00"/>
    <d v="1899-12-30T21:00:00"/>
    <d v="2020-02-14T00:00:00"/>
    <s v="James Davison"/>
    <s v="Direktor DG"/>
    <x v="1"/>
    <n v="3"/>
    <x v="0"/>
    <m/>
  </r>
  <r>
    <d v="1899-12-30T08:00:00"/>
    <d v="1899-12-30T13:00:00"/>
    <d v="2020-02-15T00:00:00"/>
    <s v="James Davison"/>
    <s v="Direktor DG"/>
    <x v="1"/>
    <n v="5"/>
    <x v="0"/>
    <m/>
  </r>
  <r>
    <d v="1899-12-30T18:00:00"/>
    <d v="1899-12-30T22:00:00"/>
    <d v="2020-02-20T00:00:00"/>
    <s v="James Davison"/>
    <s v="Direktor DG"/>
    <x v="1"/>
    <n v="4"/>
    <x v="1"/>
    <m/>
  </r>
  <r>
    <d v="1899-12-30T18:00:00"/>
    <d v="1899-12-30T21:00:00"/>
    <d v="2020-02-21T00:00:00"/>
    <s v="James Davison"/>
    <s v="Direktor DG"/>
    <x v="1"/>
    <n v="3"/>
    <x v="0"/>
    <m/>
  </r>
  <r>
    <d v="1899-12-30T08:00:00"/>
    <d v="1899-12-30T13:00:00"/>
    <d v="2020-02-22T00:00:00"/>
    <s v="Manuel Espinosa"/>
    <s v="Direktor DG"/>
    <x v="2"/>
    <n v="5"/>
    <x v="0"/>
    <m/>
  </r>
  <r>
    <d v="1899-12-30T18:00:00"/>
    <d v="1899-12-30T22:00:00"/>
    <d v="2020-02-27T00:00:00"/>
    <s v="Manuel Espinosa"/>
    <s v="Direktor DG"/>
    <x v="2"/>
    <n v="4"/>
    <x v="1"/>
    <m/>
  </r>
  <r>
    <d v="1899-12-30T18:00:00"/>
    <d v="1899-12-30T21:00:00"/>
    <d v="2020-02-28T00:00:00"/>
    <s v="Manuel Espinosa"/>
    <s v="Direktor DG"/>
    <x v="2"/>
    <n v="3"/>
    <x v="0"/>
    <m/>
  </r>
  <r>
    <d v="1899-12-30T08:00:00"/>
    <d v="1899-12-30T13:00:00"/>
    <d v="2020-02-29T00:00:00"/>
    <s v="Manuel Espinosa"/>
    <s v="Direktor DG"/>
    <x v="2"/>
    <n v="5"/>
    <x v="0"/>
    <m/>
  </r>
  <r>
    <d v="1899-12-30T18:00:00"/>
    <d v="1899-12-30T22:00:00"/>
    <d v="2020-03-05T00:00:00"/>
    <s v="Manuel Espinosa"/>
    <s v="Direktor DG"/>
    <x v="2"/>
    <n v="4"/>
    <x v="1"/>
    <m/>
  </r>
  <r>
    <d v="1899-12-30T18:00:00"/>
    <d v="1899-12-30T21:00:00"/>
    <d v="2020-03-06T00:00:00"/>
    <s v="Manuel Espinosa"/>
    <s v="Direktor DG"/>
    <x v="2"/>
    <n v="3"/>
    <x v="0"/>
    <m/>
  </r>
  <r>
    <d v="1899-12-30T08:00:00"/>
    <d v="1899-12-30T13:00:00"/>
    <d v="2020-03-07T00:00:00"/>
    <s v="Manuel Espinosa"/>
    <s v="Direktor DG"/>
    <x v="2"/>
    <n v="5"/>
    <x v="0"/>
    <m/>
  </r>
  <r>
    <d v="1899-12-30T18:00:00"/>
    <d v="1899-12-30T22:00:00"/>
    <d v="2020-03-12T00:00:00"/>
    <s v="Pablo Mendoza"/>
    <s v="Direktor DG"/>
    <x v="3"/>
    <n v="4"/>
    <x v="1"/>
    <m/>
  </r>
  <r>
    <d v="1899-12-30T18:00:00"/>
    <d v="1899-12-30T21:00:00"/>
    <d v="2020-03-13T00:00:00"/>
    <s v="Pablo Mendoza"/>
    <s v="Direktor DG"/>
    <x v="3"/>
    <n v="3"/>
    <x v="0"/>
    <m/>
  </r>
  <r>
    <d v="1899-12-30T08:00:00"/>
    <d v="1899-12-30T13:00:00"/>
    <d v="2020-03-14T00:00:00"/>
    <s v="Pablo Mendoza"/>
    <s v="Direktor DG"/>
    <x v="3"/>
    <n v="5"/>
    <x v="0"/>
    <m/>
  </r>
  <r>
    <d v="1899-12-30T18:00:00"/>
    <d v="1899-12-30T22:00:00"/>
    <d v="2020-03-19T00:00:00"/>
    <s v="Pablo Mendoza"/>
    <s v="Direktor DG"/>
    <x v="3"/>
    <n v="4"/>
    <x v="1"/>
    <m/>
  </r>
  <r>
    <d v="1899-12-30T18:00:00"/>
    <d v="1899-12-30T21:00:00"/>
    <d v="2020-03-20T00:00:00"/>
    <s v="Pablo Mendoza"/>
    <s v="Direktor DG"/>
    <x v="3"/>
    <n v="3"/>
    <x v="0"/>
    <m/>
  </r>
  <r>
    <d v="1899-12-30T08:00:00"/>
    <d v="1899-12-30T13:00:00"/>
    <d v="2020-03-21T00:00:00"/>
    <s v="Pablo Mendoza"/>
    <s v="Direktor DG"/>
    <x v="3"/>
    <n v="5"/>
    <x v="0"/>
    <m/>
  </r>
  <r>
    <d v="1899-12-30T18:00:00"/>
    <d v="1899-12-30T22:00:00"/>
    <d v="2020-03-26T00:00:00"/>
    <s v="Pablo Mendoza"/>
    <s v="Direktor DG"/>
    <x v="3"/>
    <n v="4"/>
    <x v="1"/>
    <m/>
  </r>
  <r>
    <d v="1899-12-30T18:00:00"/>
    <d v="1899-12-30T21:00:00"/>
    <d v="2020-03-27T00:00:00"/>
    <s v="Pablo Mendoza"/>
    <s v="Direktor DG"/>
    <x v="3"/>
    <n v="3"/>
    <x v="0"/>
    <s v="Recepción de avance Fases Definir y Medir"/>
  </r>
  <r>
    <d v="1899-12-30T08:00:00"/>
    <d v="1899-12-30T13:00:00"/>
    <d v="2020-03-28T00:00:00"/>
    <s v="Ricardo Torres"/>
    <s v="FI UNAM"/>
    <x v="4"/>
    <n v="5"/>
    <x v="0"/>
    <m/>
  </r>
  <r>
    <d v="1899-12-30T18:00:00"/>
    <d v="1899-12-30T22:00:00"/>
    <d v="2020-04-02T00:00:00"/>
    <s v="Ricardo Torres"/>
    <s v="FI UNAM"/>
    <x v="4"/>
    <n v="4"/>
    <x v="1"/>
    <m/>
  </r>
  <r>
    <d v="1899-12-30T18:00:00"/>
    <d v="1899-12-30T21:00:00"/>
    <d v="2020-04-03T00:00:00"/>
    <s v="Ricardo Torres"/>
    <s v="FI UNAM"/>
    <x v="4"/>
    <n v="3"/>
    <x v="0"/>
    <m/>
  </r>
  <r>
    <d v="1899-12-30T08:00:00"/>
    <d v="1899-12-30T13:00:00"/>
    <d v="2020-04-04T00:00:00"/>
    <s v="Ricardo Torres"/>
    <s v="FI UNAM"/>
    <x v="4"/>
    <n v="5"/>
    <x v="0"/>
    <m/>
  </r>
  <r>
    <d v="1899-12-30T18:00:00"/>
    <d v="1899-12-30T22:00:00"/>
    <d v="2020-04-09T00:00:00"/>
    <s v="Semana Santa"/>
    <m/>
    <x v="5"/>
    <m/>
    <x v="1"/>
    <m/>
  </r>
  <r>
    <d v="1899-12-30T18:00:00"/>
    <d v="1899-12-30T21:00:00"/>
    <d v="2020-04-10T00:00:00"/>
    <s v="Semana Santa"/>
    <m/>
    <x v="5"/>
    <m/>
    <x v="0"/>
    <m/>
  </r>
  <r>
    <d v="1899-12-30T08:00:00"/>
    <d v="1899-12-30T13:00:00"/>
    <d v="2020-04-11T00:00:00"/>
    <s v="Semana Santa"/>
    <m/>
    <x v="5"/>
    <m/>
    <x v="0"/>
    <m/>
  </r>
  <r>
    <d v="1899-12-30T18:00:00"/>
    <d v="1899-12-30T22:00:00"/>
    <d v="2020-04-16T00:00:00"/>
    <s v="Ricardo Torres"/>
    <s v="FI UNAM"/>
    <x v="4"/>
    <n v="4"/>
    <x v="1"/>
    <s v="Envio de cometarios Fases Definir y Medir"/>
  </r>
  <r>
    <d v="1899-12-30T18:00:00"/>
    <d v="1899-12-30T21:00:00"/>
    <d v="2020-04-17T00:00:00"/>
    <s v="Ricardo Torres"/>
    <s v="FI UNAM"/>
    <x v="4"/>
    <n v="3"/>
    <x v="0"/>
    <m/>
  </r>
  <r>
    <d v="1899-12-30T08:00:00"/>
    <d v="1899-12-30T13:00:00"/>
    <d v="2020-04-18T00:00:00"/>
    <s v="Augusto Juárez"/>
    <s v="Shinten"/>
    <x v="6"/>
    <n v="5"/>
    <x v="0"/>
    <m/>
  </r>
  <r>
    <d v="1899-12-30T18:00:00"/>
    <d v="1899-12-30T22:00:00"/>
    <d v="2020-04-23T00:00:00"/>
    <s v="Augusto Juárez"/>
    <s v="Shinten"/>
    <x v="6"/>
    <n v="4"/>
    <x v="1"/>
    <m/>
  </r>
  <r>
    <d v="1899-12-30T18:00:00"/>
    <d v="1899-12-30T21:00:00"/>
    <d v="2020-04-24T00:00:00"/>
    <s v="Augusto Juárez"/>
    <s v="Shinten"/>
    <x v="6"/>
    <n v="3"/>
    <x v="0"/>
    <m/>
  </r>
  <r>
    <d v="1899-12-30T08:00:00"/>
    <d v="1899-12-30T13:00:00"/>
    <d v="2020-04-25T00:00:00"/>
    <s v="Augusto Juárez"/>
    <s v="Shinten"/>
    <x v="6"/>
    <n v="5"/>
    <x v="0"/>
    <m/>
  </r>
  <r>
    <d v="1899-12-30T18:00:00"/>
    <d v="1899-12-30T22:00:00"/>
    <d v="2020-04-30T00:00:00"/>
    <s v="Augusto Juárez"/>
    <s v="Shinten"/>
    <x v="6"/>
    <n v="4"/>
    <x v="1"/>
    <m/>
  </r>
  <r>
    <d v="1899-12-30T18:00:00"/>
    <d v="1899-12-30T21:00:00"/>
    <d v="2020-05-01T00:00:00"/>
    <s v="Día del trabajo"/>
    <m/>
    <x v="5"/>
    <m/>
    <x v="0"/>
    <m/>
  </r>
  <r>
    <d v="1899-12-30T08:00:00"/>
    <d v="1899-12-30T13:00:00"/>
    <d v="2020-05-02T00:00:00"/>
    <s v="Augusto Juárez"/>
    <s v="Shinten"/>
    <x v="6"/>
    <n v="5"/>
    <x v="0"/>
    <m/>
  </r>
  <r>
    <d v="1899-12-30T18:00:00"/>
    <d v="1899-12-30T22:00:00"/>
    <d v="2020-05-07T00:00:00"/>
    <s v="Pedro Medina"/>
    <s v="Direktor DG"/>
    <x v="7"/>
    <n v="4"/>
    <x v="1"/>
    <m/>
  </r>
  <r>
    <d v="1899-12-30T18:00:00"/>
    <d v="1899-12-30T21:00:00"/>
    <d v="2020-05-08T00:00:00"/>
    <s v="Pedro Medina"/>
    <s v="Direktor DG"/>
    <x v="7"/>
    <n v="3"/>
    <x v="0"/>
    <m/>
  </r>
  <r>
    <d v="1899-12-30T08:00:00"/>
    <d v="1899-12-30T13:00:00"/>
    <d v="2020-05-09T00:00:00"/>
    <s v="Pedro Medina"/>
    <s v="Direktor DG"/>
    <x v="7"/>
    <n v="5"/>
    <x v="0"/>
    <m/>
  </r>
  <r>
    <d v="1899-12-30T18:00:00"/>
    <d v="1899-12-30T22:00:00"/>
    <d v="2020-05-14T00:00:00"/>
    <s v="Pablo Mendoza"/>
    <s v="Direktor DG"/>
    <x v="7"/>
    <n v="4"/>
    <x v="1"/>
    <m/>
  </r>
  <r>
    <d v="1899-12-30T18:00:00"/>
    <d v="1899-12-30T21:00:00"/>
    <d v="2020-05-15T00:00:00"/>
    <s v="Día del Maestro"/>
    <m/>
    <x v="5"/>
    <m/>
    <x v="0"/>
    <m/>
  </r>
  <r>
    <d v="1899-12-30T08:00:00"/>
    <d v="1899-12-30T13:00:00"/>
    <d v="2020-05-16T00:00:00"/>
    <s v="Pablo Mendoza"/>
    <s v="Direktor DG"/>
    <x v="7"/>
    <n v="5"/>
    <x v="0"/>
    <m/>
  </r>
  <r>
    <d v="1899-12-30T18:00:00"/>
    <d v="1899-12-30T22:00:00"/>
    <d v="2020-05-21T00:00:00"/>
    <s v="Pablo Mendoza"/>
    <s v="Direktor DG"/>
    <x v="7"/>
    <n v="4"/>
    <x v="1"/>
    <m/>
  </r>
  <r>
    <d v="1899-12-30T18:00:00"/>
    <d v="1899-12-30T21:00:00"/>
    <d v="2020-05-22T00:00:00"/>
    <s v="Vicky Chiutana"/>
    <s v="PEPSICO"/>
    <x v="8"/>
    <n v="3"/>
    <x v="0"/>
    <m/>
  </r>
  <r>
    <d v="1899-12-30T08:00:00"/>
    <d v="1899-12-30T13:00:00"/>
    <d v="2020-05-23T00:00:00"/>
    <s v="Vicky Chiutana"/>
    <s v="PEPSICO"/>
    <x v="8"/>
    <n v="5"/>
    <x v="0"/>
    <m/>
  </r>
  <r>
    <d v="1899-12-30T18:00:00"/>
    <d v="1899-12-30T22:00:00"/>
    <d v="2020-05-28T00:00:00"/>
    <s v="Vicky Chiutana"/>
    <s v="PEPSICO"/>
    <x v="8"/>
    <n v="4"/>
    <x v="1"/>
    <m/>
  </r>
  <r>
    <d v="1899-12-30T18:00:00"/>
    <d v="1899-12-30T21:00:00"/>
    <d v="2020-05-29T00:00:00"/>
    <s v="Vicky Chiutana"/>
    <s v="PEPSICO"/>
    <x v="8"/>
    <n v="3"/>
    <x v="0"/>
    <m/>
  </r>
  <r>
    <d v="1899-12-30T08:00:00"/>
    <d v="1899-12-30T13:00:00"/>
    <d v="2020-05-30T00:00:00"/>
    <s v="Vicky Chiutana"/>
    <s v="PEPSICO"/>
    <x v="8"/>
    <n v="5"/>
    <x v="0"/>
    <m/>
  </r>
  <r>
    <d v="1899-12-30T18:00:00"/>
    <d v="1899-12-30T22:00:00"/>
    <d v="2020-06-04T00:00:00"/>
    <s v="Vicky Chiutana"/>
    <s v="PEPSICO"/>
    <x v="8"/>
    <n v="4"/>
    <x v="1"/>
    <m/>
  </r>
  <r>
    <d v="1899-12-30T18:00:00"/>
    <d v="1899-12-30T21:00:00"/>
    <d v="2020-06-05T00:00:00"/>
    <s v="Manuel Espinosa"/>
    <s v="Direktor DG"/>
    <x v="9"/>
    <n v="3"/>
    <x v="0"/>
    <m/>
  </r>
  <r>
    <d v="1899-12-30T08:00:00"/>
    <d v="1899-12-30T13:00:00"/>
    <d v="2020-06-06T00:00:00"/>
    <s v="Manuel Espinosa"/>
    <s v="Direktor DG"/>
    <x v="9"/>
    <n v="5"/>
    <x v="0"/>
    <m/>
  </r>
  <r>
    <d v="1899-12-30T18:00:00"/>
    <d v="1899-12-30T22:00:00"/>
    <d v="2020-06-11T00:00:00"/>
    <s v="Manuel Espinosa"/>
    <s v="Direktor DG"/>
    <x v="9"/>
    <n v="4"/>
    <x v="1"/>
    <m/>
  </r>
  <r>
    <d v="1899-12-30T18:00:00"/>
    <d v="1899-12-30T21:00:00"/>
    <d v="2020-06-12T00:00:00"/>
    <s v="Manuel Espinosa"/>
    <s v="Direktor DG"/>
    <x v="9"/>
    <n v="3"/>
    <x v="0"/>
    <m/>
  </r>
  <r>
    <d v="1899-12-30T08:00:00"/>
    <d v="1899-12-30T13:00:00"/>
    <d v="2020-06-13T00:00:00"/>
    <s v="Manuel Espinosa"/>
    <s v="Direktor DG"/>
    <x v="9"/>
    <n v="5"/>
    <x v="0"/>
    <m/>
  </r>
  <r>
    <d v="1899-12-30T18:00:00"/>
    <d v="1899-12-30T22:00:00"/>
    <d v="2020-06-18T00:00:00"/>
    <s v="Manuel Espinosa"/>
    <s v="Direktor DG"/>
    <x v="9"/>
    <n v="4"/>
    <x v="1"/>
    <m/>
  </r>
  <r>
    <d v="1899-12-30T18:00:00"/>
    <d v="1899-12-30T21:00:00"/>
    <d v="2020-06-19T00:00:00"/>
    <s v="Omar Briceño"/>
    <s v="increation"/>
    <x v="10"/>
    <n v="3"/>
    <x v="0"/>
    <m/>
  </r>
  <r>
    <d v="1899-12-30T08:00:00"/>
    <d v="1899-12-30T13:00:00"/>
    <d v="2020-06-20T00:00:00"/>
    <s v="Omar Briceño"/>
    <s v="increation"/>
    <x v="10"/>
    <n v="5"/>
    <x v="0"/>
    <m/>
  </r>
  <r>
    <d v="1899-12-30T18:00:00"/>
    <d v="1899-12-30T22:00:00"/>
    <d v="2020-06-25T00:00:00"/>
    <s v="Omar Briceño"/>
    <s v="increation"/>
    <x v="10"/>
    <n v="4"/>
    <x v="1"/>
    <m/>
  </r>
  <r>
    <d v="1899-12-30T18:00:00"/>
    <d v="1899-12-30T21:00:00"/>
    <d v="2020-06-26T00:00:00"/>
    <s v="Omar Briceño"/>
    <s v="increation"/>
    <x v="10"/>
    <n v="3"/>
    <x v="0"/>
    <m/>
  </r>
  <r>
    <d v="1899-12-30T08:00:00"/>
    <d v="1899-12-30T13:00:00"/>
    <d v="2020-06-27T00:00:00"/>
    <s v="Omar Briceño"/>
    <s v="increation"/>
    <x v="10"/>
    <n v="5"/>
    <x v="0"/>
    <m/>
  </r>
  <r>
    <d v="1899-12-30T18:00:00"/>
    <d v="1899-12-30T22:00:00"/>
    <d v="2020-07-02T00:00:00"/>
    <s v="Omar Briceño"/>
    <s v="increation"/>
    <x v="10"/>
    <n v="4"/>
    <x v="1"/>
    <s v="Recepción de avance Fases Analizar y Mejorar"/>
  </r>
  <r>
    <d v="1899-12-30T18:00:00"/>
    <d v="1899-12-30T21:00:00"/>
    <d v="2020-07-03T00:00:00"/>
    <s v="Repaso "/>
    <m/>
    <x v="11"/>
    <n v="3"/>
    <x v="0"/>
    <m/>
  </r>
  <r>
    <d v="1899-12-30T08:00:00"/>
    <d v="1899-12-30T13:00:00"/>
    <d v="2020-07-04T00:00:00"/>
    <s v="Vacaciones Administrativas"/>
    <m/>
    <x v="5"/>
    <m/>
    <x v="0"/>
    <m/>
  </r>
  <r>
    <d v="1899-12-30T18:00:00"/>
    <d v="1899-12-30T22:00:00"/>
    <d v="2020-07-09T00:00:00"/>
    <s v="Vacaciones Administrativas"/>
    <m/>
    <x v="5"/>
    <m/>
    <x v="1"/>
    <m/>
  </r>
  <r>
    <d v="1899-12-30T18:00:00"/>
    <d v="1899-12-30T21:00:00"/>
    <d v="2020-07-10T00:00:00"/>
    <s v="Vacaciones Administrativas"/>
    <m/>
    <x v="5"/>
    <m/>
    <x v="0"/>
    <m/>
  </r>
  <r>
    <d v="1899-12-30T08:00:00"/>
    <d v="1899-12-30T13:00:00"/>
    <d v="2020-07-11T00:00:00"/>
    <s v="Vacaciones Administrativas"/>
    <m/>
    <x v="5"/>
    <m/>
    <x v="0"/>
    <m/>
  </r>
  <r>
    <d v="1899-12-30T18:00:00"/>
    <d v="1899-12-30T22:00:00"/>
    <d v="2020-07-16T00:00:00"/>
    <s v="Vacaciones Administrativas"/>
    <m/>
    <x v="5"/>
    <m/>
    <x v="1"/>
    <m/>
  </r>
  <r>
    <d v="1899-12-30T18:00:00"/>
    <d v="1899-12-30T21:00:00"/>
    <d v="2020-07-17T00:00:00"/>
    <s v="Vacaciones Administrativas"/>
    <m/>
    <x v="5"/>
    <m/>
    <x v="0"/>
    <s v="Envio de cometarios Fases Definir y Medir"/>
  </r>
  <r>
    <d v="1899-12-30T08:00:00"/>
    <d v="1899-12-30T13:00:00"/>
    <d v="2020-07-18T00:00:00"/>
    <s v="Vacaciones Administrativas"/>
    <m/>
    <x v="5"/>
    <m/>
    <x v="0"/>
    <m/>
  </r>
  <r>
    <d v="1899-12-30T18:00:00"/>
    <d v="1899-12-30T22:00:00"/>
    <d v="2020-07-23T00:00:00"/>
    <s v="Vacaciones Administrativas"/>
    <m/>
    <x v="5"/>
    <m/>
    <x v="1"/>
    <m/>
  </r>
  <r>
    <d v="1899-12-30T18:00:00"/>
    <d v="1899-12-30T21:00:00"/>
    <d v="2020-07-24T00:00:00"/>
    <s v="Vacaciones Administrativas"/>
    <m/>
    <x v="5"/>
    <m/>
    <x v="0"/>
    <m/>
  </r>
  <r>
    <d v="1899-12-30T08:00:00"/>
    <d v="1899-12-30T13:00:00"/>
    <d v="2020-07-25T00:00:00"/>
    <s v="Vacaciones Administrativas"/>
    <m/>
    <x v="5"/>
    <m/>
    <x v="0"/>
    <m/>
  </r>
  <r>
    <d v="1899-12-30T18:00:00"/>
    <d v="1899-12-30T22:00:00"/>
    <d v="2020-07-30T00:00:00"/>
    <s v="Vacaciones Administrativas"/>
    <m/>
    <x v="5"/>
    <m/>
    <x v="1"/>
    <m/>
  </r>
  <r>
    <d v="1899-12-30T18:00:00"/>
    <d v="1899-12-30T21:00:00"/>
    <d v="2020-07-31T00:00:00"/>
    <s v="Rogelio Cabrera"/>
    <s v="Direktor DG"/>
    <x v="12"/>
    <n v="3"/>
    <x v="0"/>
    <s v="Recepción de avance Fase Controlar"/>
  </r>
  <r>
    <m/>
    <m/>
    <s v="viernes, 13 de agosto de 2020"/>
    <m/>
    <m/>
    <x v="5"/>
    <m/>
    <x v="2"/>
    <s v="Envio de cometarios Fase Cotrolar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d v="1899-12-30T18:00:00"/>
    <d v="1899-12-30T21:00:00"/>
    <d v="2020-02-07T00:00:00"/>
    <s v="Deloitte Floylan Vargas"/>
    <s v="Direktor DG"/>
    <x v="0"/>
    <n v="3"/>
    <x v="0"/>
    <m/>
  </r>
  <r>
    <d v="1899-12-30T08:00:00"/>
    <d v="1899-12-30T14:00:00"/>
    <d v="2020-02-08T00:00:00"/>
    <s v="James Davison"/>
    <s v="Direktor DG"/>
    <x v="1"/>
    <n v="6"/>
    <x v="0"/>
    <m/>
  </r>
  <r>
    <d v="1899-12-30T18:00:00"/>
    <d v="1899-12-30T21:00:00"/>
    <d v="2020-02-13T00:00:00"/>
    <s v="James Davison"/>
    <s v="Direktor DG"/>
    <x v="1"/>
    <n v="3"/>
    <x v="1"/>
    <m/>
  </r>
  <r>
    <d v="1899-12-30T18:00:00"/>
    <d v="1899-12-30T21:00:00"/>
    <d v="2020-02-14T00:00:00"/>
    <s v="James Davison"/>
    <s v="Direktor DG"/>
    <x v="1"/>
    <n v="3"/>
    <x v="0"/>
    <m/>
  </r>
  <r>
    <d v="1899-12-30T08:00:00"/>
    <d v="1899-12-30T14:00:00"/>
    <d v="2020-02-15T00:00:00"/>
    <s v="James Davison"/>
    <s v="Direktor DG"/>
    <x v="1"/>
    <n v="6"/>
    <x v="0"/>
    <m/>
  </r>
  <r>
    <d v="1899-12-30T18:00:00"/>
    <d v="1899-12-30T21:00:00"/>
    <d v="2020-02-20T00:00:00"/>
    <s v="James Davison"/>
    <s v="Direktor DG"/>
    <x v="1"/>
    <n v="3"/>
    <x v="1"/>
    <m/>
  </r>
  <r>
    <d v="1899-12-30T18:00:00"/>
    <d v="1899-12-30T21:00:00"/>
    <d v="2020-02-21T00:00:00"/>
    <s v="James Davison"/>
    <s v="Direktor DG"/>
    <x v="1"/>
    <n v="3"/>
    <x v="0"/>
    <m/>
  </r>
  <r>
    <d v="1899-12-30T08:00:00"/>
    <d v="1899-12-30T14:00:00"/>
    <d v="2020-02-22T00:00:00"/>
    <s v="Manuel Espinosa"/>
    <s v="Direktor DG"/>
    <x v="2"/>
    <n v="6"/>
    <x v="0"/>
    <m/>
  </r>
  <r>
    <d v="1899-12-30T18:00:00"/>
    <d v="1899-12-30T21:00:00"/>
    <d v="2020-02-27T00:00:00"/>
    <s v="Manuel Espinosa"/>
    <s v="Direktor DG"/>
    <x v="2"/>
    <n v="3"/>
    <x v="1"/>
    <m/>
  </r>
  <r>
    <d v="1899-12-30T18:00:00"/>
    <d v="1899-12-30T21:00:00"/>
    <d v="2020-02-28T00:00:00"/>
    <s v="Manuel Espinosa"/>
    <s v="Direktor DG"/>
    <x v="2"/>
    <n v="3"/>
    <x v="0"/>
    <m/>
  </r>
  <r>
    <d v="1899-12-30T08:00:00"/>
    <d v="1899-12-30T14:00:00"/>
    <d v="2020-02-29T00:00:00"/>
    <s v="Manuel Espinosa"/>
    <s v="Direktor DG"/>
    <x v="2"/>
    <n v="6"/>
    <x v="0"/>
    <m/>
  </r>
  <r>
    <d v="1899-12-30T18:00:00"/>
    <d v="1899-12-30T21:00:00"/>
    <d v="2020-03-05T00:00:00"/>
    <s v="Manuel Espinosa"/>
    <s v="Direktor DG"/>
    <x v="2"/>
    <n v="3"/>
    <x v="1"/>
    <m/>
  </r>
  <r>
    <d v="1899-12-30T18:00:00"/>
    <d v="1899-12-30T21:00:00"/>
    <d v="2020-03-06T00:00:00"/>
    <s v="Manuel Espinosa"/>
    <s v="Direktor DG"/>
    <x v="2"/>
    <n v="3"/>
    <x v="0"/>
    <m/>
  </r>
  <r>
    <d v="1899-12-30T08:00:00"/>
    <d v="1899-12-30T14:00:00"/>
    <d v="2020-03-07T00:00:00"/>
    <s v="Manuel Espinosa"/>
    <s v="Direktor DG"/>
    <x v="2"/>
    <n v="6"/>
    <x v="0"/>
    <m/>
  </r>
  <r>
    <d v="1899-12-30T18:00:00"/>
    <d v="1899-12-30T21:00:00"/>
    <d v="2020-03-12T00:00:00"/>
    <s v="Pablo Mendoza"/>
    <s v="Direktor DG"/>
    <x v="3"/>
    <n v="3"/>
    <x v="1"/>
    <m/>
  </r>
  <r>
    <d v="1899-12-30T18:00:00"/>
    <d v="1899-12-30T21:00:00"/>
    <d v="2020-03-13T00:00:00"/>
    <s v="Pablo Mendoza"/>
    <s v="Direktor DG"/>
    <x v="3"/>
    <n v="3"/>
    <x v="0"/>
    <m/>
  </r>
  <r>
    <d v="1899-12-30T08:00:00"/>
    <d v="1899-12-30T14:00:00"/>
    <d v="2020-03-14T00:00:00"/>
    <s v="Pablo Mendoza"/>
    <s v="Direktor DG"/>
    <x v="3"/>
    <n v="6"/>
    <x v="0"/>
    <m/>
  </r>
  <r>
    <d v="1899-12-30T18:00:00"/>
    <d v="1899-12-30T21:00:00"/>
    <d v="2020-03-19T00:00:00"/>
    <s v="Pablo Mendoza"/>
    <s v="Direktor DG"/>
    <x v="3"/>
    <n v="3"/>
    <x v="1"/>
    <m/>
  </r>
  <r>
    <d v="1899-12-30T18:00:00"/>
    <d v="1899-12-30T21:00:00"/>
    <d v="2020-03-20T00:00:00"/>
    <s v="Pablo Mendoza"/>
    <s v="Direktor DG"/>
    <x v="3"/>
    <n v="3"/>
    <x v="0"/>
    <m/>
  </r>
  <r>
    <d v="1899-12-30T08:00:00"/>
    <d v="1899-12-30T14:00:00"/>
    <d v="2020-03-21T00:00:00"/>
    <s v="Pablo Mendoza"/>
    <s v="Direktor DG"/>
    <x v="3"/>
    <n v="6"/>
    <x v="0"/>
    <m/>
  </r>
  <r>
    <d v="1899-12-30T18:00:00"/>
    <d v="1899-12-30T21:00:00"/>
    <d v="2020-03-26T00:00:00"/>
    <s v="Pablo Mendoza"/>
    <s v="Direktor DG"/>
    <x v="3"/>
    <n v="3"/>
    <x v="1"/>
    <m/>
  </r>
  <r>
    <d v="1899-12-30T18:00:00"/>
    <d v="1899-12-30T21:00:00"/>
    <d v="2020-03-27T00:00:00"/>
    <s v="Pablo Mendoza"/>
    <s v="Direktor DG"/>
    <x v="3"/>
    <n v="3"/>
    <x v="0"/>
    <s v="Recepción de avance Fases Definir y Medir"/>
  </r>
  <r>
    <d v="1899-12-30T08:00:00"/>
    <d v="1899-12-30T14:00:00"/>
    <d v="2020-03-28T00:00:00"/>
    <s v="Ricardo Torres"/>
    <s v="FI UNAM"/>
    <x v="4"/>
    <n v="6"/>
    <x v="0"/>
    <m/>
  </r>
  <r>
    <d v="1899-12-30T18:00:00"/>
    <d v="1899-12-30T21:00:00"/>
    <d v="2020-04-02T00:00:00"/>
    <s v="Ricardo Torres"/>
    <s v="FI UNAM"/>
    <x v="4"/>
    <n v="3"/>
    <x v="1"/>
    <m/>
  </r>
  <r>
    <d v="1899-12-30T18:00:00"/>
    <d v="1899-12-30T21:00:00"/>
    <d v="2020-04-03T00:00:00"/>
    <s v="Ricardo Torres"/>
    <s v="FI UNAM"/>
    <x v="4"/>
    <n v="3"/>
    <x v="0"/>
    <m/>
  </r>
  <r>
    <d v="1899-12-30T08:00:00"/>
    <d v="1899-12-30T14:00:00"/>
    <d v="2020-04-04T00:00:00"/>
    <s v="Ricardo Torres"/>
    <s v="FI UNAM"/>
    <x v="4"/>
    <n v="6"/>
    <x v="0"/>
    <m/>
  </r>
  <r>
    <d v="1899-12-30T18:00:00"/>
    <d v="1899-12-30T21:00:00"/>
    <d v="2020-04-09T00:00:00"/>
    <s v="Semana Santa"/>
    <m/>
    <x v="5"/>
    <m/>
    <x v="1"/>
    <m/>
  </r>
  <r>
    <d v="1899-12-30T18:00:00"/>
    <d v="1899-12-30T21:00:00"/>
    <d v="2020-04-10T00:00:00"/>
    <s v="Semana Santa"/>
    <m/>
    <x v="5"/>
    <m/>
    <x v="0"/>
    <m/>
  </r>
  <r>
    <d v="1899-12-30T08:00:00"/>
    <d v="1899-12-30T14:00:00"/>
    <d v="2020-04-11T00:00:00"/>
    <s v="Semana Santa"/>
    <m/>
    <x v="5"/>
    <m/>
    <x v="0"/>
    <m/>
  </r>
  <r>
    <d v="1899-12-30T18:00:00"/>
    <d v="1899-12-30T21:00:00"/>
    <d v="2020-04-16T00:00:00"/>
    <s v="Ricardo Torres"/>
    <s v="FI UNAM"/>
    <x v="4"/>
    <n v="3"/>
    <x v="1"/>
    <s v="Envio de cometarios Fases Definir y Medir"/>
  </r>
  <r>
    <d v="1899-12-30T18:00:00"/>
    <d v="1899-12-30T21:00:00"/>
    <d v="2020-04-17T00:00:00"/>
    <s v="Ricardo Torres"/>
    <s v="FI UNAM"/>
    <x v="4"/>
    <n v="3"/>
    <x v="0"/>
    <m/>
  </r>
  <r>
    <d v="1899-12-30T08:00:00"/>
    <d v="1899-12-30T14:00:00"/>
    <d v="2020-04-18T00:00:00"/>
    <s v="Augusto Juárez"/>
    <s v="Shinten"/>
    <x v="6"/>
    <n v="6"/>
    <x v="0"/>
    <m/>
  </r>
  <r>
    <d v="1899-12-30T18:00:00"/>
    <d v="1899-12-30T21:00:00"/>
    <d v="2020-04-23T00:00:00"/>
    <s v="Augusto Juárez"/>
    <s v="Shinten"/>
    <x v="6"/>
    <n v="3"/>
    <x v="1"/>
    <m/>
  </r>
  <r>
    <d v="1899-12-30T18:00:00"/>
    <d v="1899-12-30T21:00:00"/>
    <d v="2020-04-24T00:00:00"/>
    <s v="Augusto Juárez"/>
    <s v="Shinten"/>
    <x v="6"/>
    <n v="3"/>
    <x v="0"/>
    <m/>
  </r>
  <r>
    <d v="1899-12-30T08:00:00"/>
    <d v="1899-12-30T14:00:00"/>
    <d v="2020-04-25T00:00:00"/>
    <s v="Augusto Juárez"/>
    <s v="Shinten"/>
    <x v="6"/>
    <n v="6"/>
    <x v="0"/>
    <m/>
  </r>
  <r>
    <d v="1899-12-30T18:00:00"/>
    <d v="1899-12-30T21:00:00"/>
    <d v="2020-04-30T00:00:00"/>
    <s v="Augusto Juárez"/>
    <s v="Shinten"/>
    <x v="6"/>
    <n v="3"/>
    <x v="1"/>
    <m/>
  </r>
  <r>
    <d v="1899-12-30T18:00:00"/>
    <d v="1899-12-30T21:00:00"/>
    <d v="2020-05-01T00:00:00"/>
    <s v="Día del trabajo"/>
    <m/>
    <x v="5"/>
    <m/>
    <x v="0"/>
    <m/>
  </r>
  <r>
    <d v="1899-12-30T08:00:00"/>
    <d v="1899-12-30T14:00:00"/>
    <d v="2020-05-02T00:00:00"/>
    <s v="Augusto Juárez"/>
    <s v="Shinten"/>
    <x v="6"/>
    <n v="6"/>
    <x v="0"/>
    <m/>
  </r>
  <r>
    <d v="1899-12-30T18:00:00"/>
    <d v="1899-12-30T21:00:00"/>
    <d v="2020-05-07T00:00:00"/>
    <s v="Pedro Medina"/>
    <s v="Direktor DG"/>
    <x v="7"/>
    <n v="3"/>
    <x v="1"/>
    <m/>
  </r>
  <r>
    <d v="1899-12-30T18:00:00"/>
    <d v="1899-12-30T21:00:00"/>
    <d v="2020-05-08T00:00:00"/>
    <s v="Pedro Medina"/>
    <s v="Direktor DG"/>
    <x v="7"/>
    <n v="3"/>
    <x v="0"/>
    <m/>
  </r>
  <r>
    <d v="1899-12-30T08:00:00"/>
    <d v="1899-12-30T14:00:00"/>
    <d v="2020-05-09T00:00:00"/>
    <s v="Pedro Medina"/>
    <s v="Direktor DG"/>
    <x v="7"/>
    <n v="6"/>
    <x v="0"/>
    <m/>
  </r>
  <r>
    <d v="1899-12-30T18:00:00"/>
    <d v="1899-12-30T21:00:00"/>
    <d v="2020-05-14T00:00:00"/>
    <s v="Pablo Mendoza"/>
    <s v="Direktor DG"/>
    <x v="7"/>
    <n v="3"/>
    <x v="1"/>
    <m/>
  </r>
  <r>
    <d v="1899-12-30T18:00:00"/>
    <d v="1899-12-30T21:00:00"/>
    <d v="2020-05-15T00:00:00"/>
    <s v="Día del Maestro"/>
    <m/>
    <x v="5"/>
    <m/>
    <x v="0"/>
    <m/>
  </r>
  <r>
    <d v="1899-12-30T08:00:00"/>
    <d v="1899-12-30T14:00:00"/>
    <d v="2020-05-16T00:00:00"/>
    <s v="Pablo Mendoza"/>
    <s v="Direktor DG"/>
    <x v="7"/>
    <n v="6"/>
    <x v="0"/>
    <m/>
  </r>
  <r>
    <d v="1899-12-30T18:00:00"/>
    <d v="1899-12-30T21:00:00"/>
    <d v="2020-05-21T00:00:00"/>
    <s v="Pablo Mendoza"/>
    <s v="Direktor DG"/>
    <x v="7"/>
    <n v="3"/>
    <x v="1"/>
    <m/>
  </r>
  <r>
    <d v="1899-12-30T18:00:00"/>
    <d v="1899-12-30T21:00:00"/>
    <d v="2020-05-22T00:00:00"/>
    <s v="Vicky Chiutana"/>
    <s v="PEPSICO"/>
    <x v="8"/>
    <n v="3"/>
    <x v="0"/>
    <m/>
  </r>
  <r>
    <d v="1899-12-30T08:00:00"/>
    <d v="1899-12-30T14:00:00"/>
    <d v="2020-05-23T00:00:00"/>
    <s v="Vicky Chiutana"/>
    <s v="PEPSICO"/>
    <x v="8"/>
    <n v="6"/>
    <x v="0"/>
    <m/>
  </r>
  <r>
    <d v="1899-12-30T18:00:00"/>
    <d v="1899-12-30T21:00:00"/>
    <d v="2020-05-28T00:00:00"/>
    <s v="Vicky Chiutana"/>
    <s v="PEPSICO"/>
    <x v="8"/>
    <n v="3"/>
    <x v="1"/>
    <m/>
  </r>
  <r>
    <d v="1899-12-30T18:00:00"/>
    <d v="1899-12-30T21:00:00"/>
    <d v="2020-05-29T00:00:00"/>
    <s v="Vicky Chiutana"/>
    <s v="PEPSICO"/>
    <x v="8"/>
    <n v="3"/>
    <x v="0"/>
    <m/>
  </r>
  <r>
    <d v="1899-12-30T08:00:00"/>
    <d v="1899-12-30T14:00:00"/>
    <d v="2020-05-30T00:00:00"/>
    <s v="Vicky Chiutana"/>
    <s v="PEPSICO"/>
    <x v="8"/>
    <n v="6"/>
    <x v="0"/>
    <m/>
  </r>
  <r>
    <d v="1899-12-30T18:00:00"/>
    <d v="1899-12-30T21:00:00"/>
    <d v="2020-06-04T00:00:00"/>
    <s v="Vicky Chiutana"/>
    <s v="PEPSICO"/>
    <x v="8"/>
    <n v="3"/>
    <x v="1"/>
    <m/>
  </r>
  <r>
    <d v="1899-12-30T18:00:00"/>
    <d v="1899-12-30T21:00:00"/>
    <d v="2020-06-05T00:00:00"/>
    <s v="Manuel Espinosa"/>
    <s v="Direktor DG"/>
    <x v="9"/>
    <n v="3"/>
    <x v="0"/>
    <m/>
  </r>
  <r>
    <d v="1899-12-30T08:00:00"/>
    <d v="1899-12-30T14:00:00"/>
    <d v="2020-06-06T00:00:00"/>
    <s v="Manuel Espinosa"/>
    <s v="Direktor DG"/>
    <x v="9"/>
    <n v="6"/>
    <x v="0"/>
    <m/>
  </r>
  <r>
    <d v="1899-12-30T18:00:00"/>
    <d v="1899-12-30T21:00:00"/>
    <d v="2020-06-11T00:00:00"/>
    <s v="Manuel Espinosa"/>
    <s v="Direktor DG"/>
    <x v="9"/>
    <n v="3"/>
    <x v="1"/>
    <m/>
  </r>
  <r>
    <d v="1899-12-30T18:00:00"/>
    <d v="1899-12-30T21:00:00"/>
    <d v="2020-06-12T00:00:00"/>
    <s v="Manuel Espinosa"/>
    <s v="Direktor DG"/>
    <x v="9"/>
    <n v="3"/>
    <x v="0"/>
    <m/>
  </r>
  <r>
    <d v="1899-12-30T08:00:00"/>
    <d v="1899-12-30T14:00:00"/>
    <d v="2020-06-13T00:00:00"/>
    <s v="Manuel Espinosa"/>
    <s v="Direktor DG"/>
    <x v="9"/>
    <n v="6"/>
    <x v="0"/>
    <m/>
  </r>
  <r>
    <d v="1899-12-30T18:00:00"/>
    <d v="1899-12-30T21:00:00"/>
    <d v="2020-06-18T00:00:00"/>
    <s v="Manuel Espinosa"/>
    <s v="Direktor DG"/>
    <x v="9"/>
    <n v="3"/>
    <x v="1"/>
    <m/>
  </r>
  <r>
    <d v="1899-12-30T18:00:00"/>
    <d v="1899-12-30T21:00:00"/>
    <d v="2020-06-19T00:00:00"/>
    <s v="Omar Briceño"/>
    <s v="increation"/>
    <x v="10"/>
    <n v="3"/>
    <x v="0"/>
    <m/>
  </r>
  <r>
    <d v="1899-12-30T08:00:00"/>
    <d v="1899-12-30T14:00:00"/>
    <d v="2020-06-20T00:00:00"/>
    <s v="Omar Briceño"/>
    <s v="increation"/>
    <x v="10"/>
    <n v="6"/>
    <x v="0"/>
    <m/>
  </r>
  <r>
    <d v="1899-12-30T18:00:00"/>
    <d v="1899-12-30T21:00:00"/>
    <d v="2020-06-25T00:00:00"/>
    <s v="Omar Briceño"/>
    <s v="increation"/>
    <x v="10"/>
    <n v="3"/>
    <x v="1"/>
    <m/>
  </r>
  <r>
    <d v="1899-12-30T18:00:00"/>
    <d v="1899-12-30T21:00:00"/>
    <d v="2020-06-26T00:00:00"/>
    <s v="Omar Briceño"/>
    <s v="increation"/>
    <x v="10"/>
    <n v="3"/>
    <x v="0"/>
    <m/>
  </r>
  <r>
    <d v="1899-12-30T08:00:00"/>
    <d v="1899-12-30T14:00:00"/>
    <d v="2020-06-27T00:00:00"/>
    <s v="Omar Briceño"/>
    <s v="increation"/>
    <x v="10"/>
    <n v="6"/>
    <x v="0"/>
    <m/>
  </r>
  <r>
    <d v="1899-12-30T18:00:00"/>
    <d v="1899-12-30T21:00:00"/>
    <d v="2020-07-02T00:00:00"/>
    <s v="Omar Briceño"/>
    <s v="increation"/>
    <x v="10"/>
    <n v="3"/>
    <x v="1"/>
    <s v="Recepción de avance Fases Analizar y Mejorar"/>
  </r>
  <r>
    <d v="1899-12-30T18:00:00"/>
    <d v="1899-12-30T21:00:00"/>
    <d v="2020-07-03T00:00:00"/>
    <s v="Repaso"/>
    <m/>
    <x v="11"/>
    <n v="3"/>
    <x v="0"/>
    <m/>
  </r>
  <r>
    <d v="1899-12-30T08:00:00"/>
    <d v="1899-12-30T14:00:00"/>
    <d v="2020-07-04T00:00:00"/>
    <s v="Vacaciones Administrativas"/>
    <m/>
    <x v="5"/>
    <m/>
    <x v="0"/>
    <m/>
  </r>
  <r>
    <d v="1899-12-30T18:00:00"/>
    <d v="1899-12-30T21:00:00"/>
    <d v="2020-07-09T00:00:00"/>
    <s v="Vacaciones Administrativas"/>
    <m/>
    <x v="5"/>
    <m/>
    <x v="1"/>
    <m/>
  </r>
  <r>
    <d v="1899-12-30T18:00:00"/>
    <d v="1899-12-30T21:00:00"/>
    <d v="2020-07-10T00:00:00"/>
    <s v="Vacaciones Administrativas"/>
    <m/>
    <x v="5"/>
    <m/>
    <x v="0"/>
    <m/>
  </r>
  <r>
    <d v="1899-12-30T08:00:00"/>
    <d v="1899-12-30T14:00:00"/>
    <d v="2020-07-11T00:00:00"/>
    <s v="Vacaciones Administrativas"/>
    <m/>
    <x v="5"/>
    <m/>
    <x v="0"/>
    <m/>
  </r>
  <r>
    <d v="1899-12-30T18:00:00"/>
    <d v="1899-12-30T21:00:00"/>
    <d v="2020-07-16T00:00:00"/>
    <s v="Vacaciones Administrativas"/>
    <m/>
    <x v="5"/>
    <m/>
    <x v="1"/>
    <m/>
  </r>
  <r>
    <d v="1899-12-30T18:00:00"/>
    <d v="1899-12-30T21:00:00"/>
    <d v="2020-07-17T00:00:00"/>
    <s v="Vacaciones Administrativas"/>
    <m/>
    <x v="5"/>
    <m/>
    <x v="0"/>
    <s v="Envio de cometarios Fases Definir y Medir"/>
  </r>
  <r>
    <d v="1899-12-30T08:00:00"/>
    <d v="1899-12-30T14:00:00"/>
    <d v="2020-07-18T00:00:00"/>
    <s v="Vacaciones Administrativas"/>
    <m/>
    <x v="5"/>
    <m/>
    <x v="0"/>
    <m/>
  </r>
  <r>
    <d v="1899-12-30T18:00:00"/>
    <d v="1899-12-30T21:00:00"/>
    <d v="2020-07-23T00:00:00"/>
    <s v="Vacaciones Administrativas"/>
    <m/>
    <x v="5"/>
    <m/>
    <x v="1"/>
    <m/>
  </r>
  <r>
    <d v="1899-12-30T18:00:00"/>
    <d v="1899-12-30T21:00:00"/>
    <d v="2020-07-24T00:00:00"/>
    <s v="Vacaciones Administrativas"/>
    <m/>
    <x v="5"/>
    <m/>
    <x v="0"/>
    <m/>
  </r>
  <r>
    <d v="1899-12-30T08:00:00"/>
    <d v="1899-12-30T14:00:00"/>
    <d v="2020-07-25T00:00:00"/>
    <s v="Vacaciones Administrativas"/>
    <m/>
    <x v="5"/>
    <m/>
    <x v="0"/>
    <m/>
  </r>
  <r>
    <d v="1899-12-30T18:00:00"/>
    <d v="1899-12-30T21:00:00"/>
    <d v="2020-07-30T00:00:00"/>
    <s v="Vacaciones Administrativas"/>
    <m/>
    <x v="5"/>
    <m/>
    <x v="1"/>
    <m/>
  </r>
  <r>
    <d v="1899-12-30T18:00:00"/>
    <d v="1899-12-30T21:00:00"/>
    <d v="2020-07-31T00:00:00"/>
    <s v="Rogelio Cabrera"/>
    <s v="Direktor DG"/>
    <x v="12"/>
    <n v="3"/>
    <x v="0"/>
    <s v="Recepción de avance Fase Controlar"/>
  </r>
  <r>
    <m/>
    <m/>
    <s v="viernes, 13 de agosto de 2020"/>
    <m/>
    <m/>
    <x v="5"/>
    <m/>
    <x v="2"/>
    <s v="Envio de cometarios Fase Cotrol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84:B98" firstHeaderRow="1" firstDataRow="1" firstDataCol="1"/>
  <pivotFields count="9">
    <pivotField numFmtId="20" showAll="0"/>
    <pivotField numFmtId="20" showAll="0"/>
    <pivotField numFmtId="165" showAll="0"/>
    <pivotField showAll="0"/>
    <pivotField showAll="0"/>
    <pivotField axis="axisRow" showAll="0" nonAutoSortDefault="1">
      <items count="25">
        <item x="0"/>
        <item x="1"/>
        <item x="2"/>
        <item m="1" x="16"/>
        <item m="1" x="17"/>
        <item m="1" x="22"/>
        <item m="1" x="18"/>
        <item m="1" x="19"/>
        <item m="1" x="23"/>
        <item m="1" x="15"/>
        <item m="1" x="14"/>
        <item m="1" x="13"/>
        <item x="3"/>
        <item x="4"/>
        <item x="6"/>
        <item x="7"/>
        <item x="8"/>
        <item x="9"/>
        <item x="10"/>
        <item m="1" x="21"/>
        <item x="11"/>
        <item x="12"/>
        <item m="1" x="20"/>
        <item x="5"/>
        <item t="default"/>
      </items>
    </pivotField>
    <pivotField dataField="1" numFmtId="2"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3"/>
    </i>
    <i t="grand">
      <x/>
    </i>
  </rowItems>
  <colItems count="1">
    <i/>
  </colItems>
  <dataFields count="1">
    <dataField name="Suma de Horas" fld="6" baseField="0" baseItem="0"/>
  </dataFields>
  <formats count="3">
    <format dxfId="59">
      <pivotArea collapsedLevelsAreSubtotals="1" fieldPosition="0">
        <references count="1">
          <reference field="5" count="0"/>
        </references>
      </pivotArea>
    </format>
    <format dxfId="58">
      <pivotArea grandRow="1" outline="0" collapsedLevelsAreSubtotals="1" fieldPosition="0"/>
    </format>
    <format dxfId="5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84:F88" firstHeaderRow="0" firstDataRow="1" firstDataCol="1"/>
  <pivotFields count="9">
    <pivotField numFmtId="20" showAll="0"/>
    <pivotField numFmtId="20" showAll="0"/>
    <pivotField numFmtId="165" showAll="0"/>
    <pivotField showAll="0"/>
    <pivotField showAll="0"/>
    <pivotField showAll="0"/>
    <pivotField dataField="1" numFmtId="2"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oras" fld="6" baseField="0" baseItem="0"/>
    <dataField name="Suma de Horas2" fld="6" showDataAs="percentOfTotal" baseField="7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84:B98" firstHeaderRow="1" firstDataRow="1" firstDataCol="1"/>
  <pivotFields count="9">
    <pivotField showAll="0"/>
    <pivotField showAll="0"/>
    <pivotField showAll="0"/>
    <pivotField showAll="0"/>
    <pivotField showAll="0"/>
    <pivotField axis="axisRow" showAll="0">
      <items count="15">
        <item x="0"/>
        <item x="1"/>
        <item m="1" x="13"/>
        <item x="2"/>
        <item x="3"/>
        <item x="4"/>
        <item x="6"/>
        <item x="7"/>
        <item x="8"/>
        <item x="9"/>
        <item x="10"/>
        <item x="11"/>
        <item x="12"/>
        <item x="5"/>
        <item t="default"/>
      </items>
    </pivotField>
    <pivotField dataField="1" showAll="0"/>
    <pivotField showAll="0"/>
    <pivotField showAll="0"/>
  </pivotFields>
  <rowFields count="1">
    <field x="5"/>
  </rowFields>
  <rowItems count="14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a de Hora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84:F88" firstHeaderRow="0" firstDataRow="1" firstDataCol="1"/>
  <pivotFields count="9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Horas" fld="6" baseField="0" baseItem="0"/>
    <dataField name="Suma de Horas2" fld="6" showDataAs="percentOfTotal" baseField="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3:I81" totalsRowCount="1" headerRowDxfId="56" dataDxfId="55">
  <autoFilter ref="A3:I80"/>
  <tableColumns count="9">
    <tableColumn id="1" name="Comienzo" totalsRowLabel="Total" dataDxfId="54" totalsRowDxfId="53"/>
    <tableColumn id="2" name="Fin" dataDxfId="52" totalsRowDxfId="51"/>
    <tableColumn id="3" name="Fecha" dataDxfId="50" totalsRowDxfId="49"/>
    <tableColumn id="4" name="Instructor" dataDxfId="48" totalsRowDxfId="47"/>
    <tableColumn id="5" name="Institución" dataDxfId="46" totalsRowDxfId="45"/>
    <tableColumn id="6" name="Fase" dataDxfId="44" totalsRowDxfId="43"/>
    <tableColumn id="7" name="Horas" totalsRowFunction="sum" dataDxfId="42" totalsRowDxfId="41" dataCellStyle="Millares">
      <calculatedColumnFormula>HOUR(B4)-HOUR(A4)</calculatedColumnFormula>
    </tableColumn>
    <tableColumn id="9" name="Tipo" dataDxfId="40" totalsRowDxfId="39" dataCellStyle="Millares">
      <calculatedColumnFormula>+IF(WEEKDAY(Tabla1[[#This Row],[Fecha]])=5,"ON LINE","PRESENCIAL")</calculatedColumnFormula>
    </tableColumn>
    <tableColumn id="8" name="Revisiones" dataDxfId="38" totalsRowDxfId="3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3:I81" totalsRowCount="1" headerRowDxfId="36" dataDxfId="35">
  <autoFilter ref="A3:I80"/>
  <tableColumns count="9">
    <tableColumn id="1" name="Comienzo" totalsRowLabel="Total" dataDxfId="34" totalsRowDxfId="33"/>
    <tableColumn id="2" name="Fin" dataDxfId="32" totalsRowDxfId="31"/>
    <tableColumn id="3" name="Fecha" dataDxfId="30" totalsRowDxfId="29"/>
    <tableColumn id="4" name="Instructor" dataDxfId="28" totalsRowDxfId="27"/>
    <tableColumn id="5" name="Institución" dataDxfId="26" totalsRowDxfId="25"/>
    <tableColumn id="6" name="Fase" dataDxfId="24" totalsRowDxfId="23"/>
    <tableColumn id="7" name="Horas" totalsRowFunction="custom" dataDxfId="22" totalsRowDxfId="21" dataCellStyle="Millares">
      <calculatedColumnFormula>HOUR(B4)-HOUR(A4)</calculatedColumnFormula>
      <totalsRowFormula>+SUM(G4:G79)</totalsRowFormula>
    </tableColumn>
    <tableColumn id="9" name="Tipo" dataDxfId="20" totalsRowDxfId="19" dataCellStyle="Millares">
      <calculatedColumnFormula>+IF(WEEKDAY(Tabla13[[#This Row],[Fecha]])=5,"ON LINE","PRESENCIAL")</calculatedColumnFormula>
    </tableColumn>
    <tableColumn id="8" name="Revisiones" dataDxfId="18" totalsRowDxfId="1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a1345" displayName="Tabla1345" ref="A3:G43" totalsRowCount="1" headerRowDxfId="16" dataDxfId="15" totalsRowDxfId="14">
  <autoFilter ref="A3:G42"/>
  <tableColumns count="7">
    <tableColumn id="3" name="Fecha" totalsRowLabel="Total" dataDxfId="13" totalsRowDxfId="12"/>
    <tableColumn id="6" name="Fase" dataDxfId="11" totalsRowDxfId="10"/>
    <tableColumn id="10" name="Tema" dataDxfId="9" totalsRowDxfId="8"/>
    <tableColumn id="7" name="Horas" totalsRowFunction="sum" dataDxfId="7" totalsRowDxfId="6" dataCellStyle="Millares">
      <calculatedColumnFormula>HOUR(Tabla1345[[#This Row],[FIN]])-HOUR(Tabla1345[[#This Row],[INICIO]])</calculatedColumnFormula>
    </tableColumn>
    <tableColumn id="13" name="INICIO" dataDxfId="5" totalsRowDxfId="4" dataCellStyle="Millares"/>
    <tableColumn id="12" name="FIN" dataDxfId="3" totalsRowDxfId="2" dataCellStyle="Millares"/>
    <tableColumn id="9" name="Tipo" dataDxfId="1" totalsRowDxfId="0" dataCellStyle="Millares">
      <calculatedColumnFormula>+IF(WEEKDAY(Tabla1345[[#This Row],[Fecha]])=5,"ON LINE","PRESENCIAL")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81" zoomScale="120" zoomScaleNormal="120" workbookViewId="0">
      <selection activeCell="C83" sqref="C83"/>
    </sheetView>
  </sheetViews>
  <sheetFormatPr baseColWidth="10" defaultRowHeight="15" x14ac:dyDescent="0.25"/>
  <cols>
    <col min="1" max="1" width="21.85546875" bestFit="1" customWidth="1"/>
    <col min="2" max="2" width="14.5703125" bestFit="1" customWidth="1"/>
    <col min="3" max="3" width="31.7109375" style="2" bestFit="1" customWidth="1"/>
    <col min="4" max="4" width="17.5703125" bestFit="1" customWidth="1"/>
    <col min="5" max="5" width="14.5703125" bestFit="1" customWidth="1"/>
    <col min="6" max="6" width="15.5703125" bestFit="1" customWidth="1"/>
    <col min="7" max="7" width="13.5703125" style="2" bestFit="1" customWidth="1"/>
    <col min="8" max="8" width="13.5703125" style="2" customWidth="1"/>
    <col min="9" max="9" width="42.7109375" bestFit="1" customWidth="1"/>
  </cols>
  <sheetData>
    <row r="1" spans="1:9" x14ac:dyDescent="0.25">
      <c r="A1" s="56" t="s">
        <v>52</v>
      </c>
      <c r="B1" s="56"/>
      <c r="C1" s="56"/>
      <c r="D1" s="56"/>
      <c r="E1" s="56"/>
      <c r="F1" s="56"/>
      <c r="G1" s="56"/>
      <c r="H1" s="17"/>
    </row>
    <row r="3" spans="1:9" ht="16.5" x14ac:dyDescent="0.35">
      <c r="A3" s="3" t="s">
        <v>4</v>
      </c>
      <c r="B3" s="3" t="s">
        <v>5</v>
      </c>
      <c r="C3" s="4" t="s">
        <v>3</v>
      </c>
      <c r="D3" s="3" t="s">
        <v>13</v>
      </c>
      <c r="E3" s="3" t="s">
        <v>2</v>
      </c>
      <c r="F3" s="3" t="s">
        <v>1</v>
      </c>
      <c r="G3" s="4" t="s">
        <v>0</v>
      </c>
      <c r="H3" s="4" t="s">
        <v>31</v>
      </c>
      <c r="I3" s="19" t="s">
        <v>40</v>
      </c>
    </row>
    <row r="4" spans="1:9" ht="16.5" x14ac:dyDescent="0.35">
      <c r="A4" s="5">
        <v>0.75</v>
      </c>
      <c r="B4" s="5">
        <v>0.875</v>
      </c>
      <c r="C4" s="6">
        <v>43868</v>
      </c>
      <c r="D4" s="7" t="s">
        <v>37</v>
      </c>
      <c r="E4" s="7" t="s">
        <v>17</v>
      </c>
      <c r="F4" s="7" t="s">
        <v>14</v>
      </c>
      <c r="G4" s="8">
        <f>HOUR(B4)-HOUR(A4)</f>
        <v>3</v>
      </c>
      <c r="H4" s="8" t="str">
        <f>+IF(WEEKDAY(Tabla1[[#This Row],[Fecha]])=5,"ON LINE","PRESENCIAL")</f>
        <v>PRESENCIAL</v>
      </c>
      <c r="I4" s="10"/>
    </row>
    <row r="5" spans="1:9" ht="16.5" x14ac:dyDescent="0.35">
      <c r="A5" s="5">
        <v>0.33333333333333331</v>
      </c>
      <c r="B5" s="5">
        <v>0.54166666666666663</v>
      </c>
      <c r="C5" s="6">
        <v>43869</v>
      </c>
      <c r="D5" s="7" t="s">
        <v>15</v>
      </c>
      <c r="E5" s="7" t="s">
        <v>17</v>
      </c>
      <c r="F5" s="7" t="s">
        <v>11</v>
      </c>
      <c r="G5" s="8">
        <f t="shared" ref="G5:G29" si="0">HOUR(B5)-HOUR(A5)</f>
        <v>5</v>
      </c>
      <c r="H5" s="8" t="str">
        <f>+IF(WEEKDAY(Tabla1[[#This Row],[Fecha]])=5,"ON LINE","PRESENCIAL")</f>
        <v>PRESENCIAL</v>
      </c>
      <c r="I5" s="10"/>
    </row>
    <row r="6" spans="1:9" ht="16.5" x14ac:dyDescent="0.35">
      <c r="A6" s="5">
        <v>0.75</v>
      </c>
      <c r="B6" s="5">
        <v>0.91666666666666663</v>
      </c>
      <c r="C6" s="6">
        <v>43874</v>
      </c>
      <c r="D6" s="7" t="s">
        <v>15</v>
      </c>
      <c r="E6" s="7" t="s">
        <v>17</v>
      </c>
      <c r="F6" s="7" t="s">
        <v>11</v>
      </c>
      <c r="G6" s="8">
        <f t="shared" si="0"/>
        <v>4</v>
      </c>
      <c r="H6" s="8" t="str">
        <f>+IF(WEEKDAY(Tabla1[[#This Row],[Fecha]])=5,"ON LINE","PRESENCIAL")</f>
        <v>ON LINE</v>
      </c>
      <c r="I6" s="10"/>
    </row>
    <row r="7" spans="1:9" ht="16.5" x14ac:dyDescent="0.35">
      <c r="A7" s="5">
        <v>0.75</v>
      </c>
      <c r="B7" s="5">
        <v>0.875</v>
      </c>
      <c r="C7" s="6">
        <f t="shared" ref="C7:C12" si="1">C4+7</f>
        <v>43875</v>
      </c>
      <c r="D7" s="7" t="s">
        <v>15</v>
      </c>
      <c r="E7" s="7" t="s">
        <v>17</v>
      </c>
      <c r="F7" s="7" t="s">
        <v>11</v>
      </c>
      <c r="G7" s="8">
        <f t="shared" si="0"/>
        <v>3</v>
      </c>
      <c r="H7" s="8" t="str">
        <f>+IF(WEEKDAY(Tabla1[[#This Row],[Fecha]])=5,"ON LINE","PRESENCIAL")</f>
        <v>PRESENCIAL</v>
      </c>
      <c r="I7" s="10"/>
    </row>
    <row r="8" spans="1:9" ht="16.5" x14ac:dyDescent="0.35">
      <c r="A8" s="5">
        <v>0.33333333333333331</v>
      </c>
      <c r="B8" s="5">
        <v>0.54166666666666663</v>
      </c>
      <c r="C8" s="6">
        <f t="shared" si="1"/>
        <v>43876</v>
      </c>
      <c r="D8" s="7" t="s">
        <v>15</v>
      </c>
      <c r="E8" s="7" t="s">
        <v>17</v>
      </c>
      <c r="F8" s="7" t="s">
        <v>11</v>
      </c>
      <c r="G8" s="8">
        <f t="shared" si="0"/>
        <v>5</v>
      </c>
      <c r="H8" s="8" t="str">
        <f>+IF(WEEKDAY(Tabla1[[#This Row],[Fecha]])=5,"ON LINE","PRESENCIAL")</f>
        <v>PRESENCIAL</v>
      </c>
      <c r="I8" s="10"/>
    </row>
    <row r="9" spans="1:9" ht="16.5" x14ac:dyDescent="0.35">
      <c r="A9" s="5">
        <v>0.75</v>
      </c>
      <c r="B9" s="5">
        <v>0.91666666666666663</v>
      </c>
      <c r="C9" s="6">
        <f t="shared" si="1"/>
        <v>43881</v>
      </c>
      <c r="D9" s="7" t="s">
        <v>15</v>
      </c>
      <c r="E9" s="7" t="s">
        <v>17</v>
      </c>
      <c r="F9" s="7" t="s">
        <v>11</v>
      </c>
      <c r="G9" s="8">
        <f t="shared" si="0"/>
        <v>4</v>
      </c>
      <c r="H9" s="8" t="str">
        <f>+IF(WEEKDAY(Tabla1[[#This Row],[Fecha]])=5,"ON LINE","PRESENCIAL")</f>
        <v>ON LINE</v>
      </c>
      <c r="I9" s="10"/>
    </row>
    <row r="10" spans="1:9" ht="16.5" x14ac:dyDescent="0.35">
      <c r="A10" s="5">
        <v>0.75</v>
      </c>
      <c r="B10" s="5">
        <v>0.875</v>
      </c>
      <c r="C10" s="6">
        <f t="shared" si="1"/>
        <v>43882</v>
      </c>
      <c r="D10" s="7" t="s">
        <v>15</v>
      </c>
      <c r="E10" s="7" t="s">
        <v>17</v>
      </c>
      <c r="F10" s="7" t="s">
        <v>11</v>
      </c>
      <c r="G10" s="8">
        <f t="shared" si="0"/>
        <v>3</v>
      </c>
      <c r="H10" s="8" t="str">
        <f>+IF(WEEKDAY(Tabla1[[#This Row],[Fecha]])=5,"ON LINE","PRESENCIAL")</f>
        <v>PRESENCIAL</v>
      </c>
      <c r="I10" s="10"/>
    </row>
    <row r="11" spans="1:9" ht="16.5" x14ac:dyDescent="0.35">
      <c r="A11" s="5">
        <v>0.33333333333333331</v>
      </c>
      <c r="B11" s="5">
        <v>0.54166666666666663</v>
      </c>
      <c r="C11" s="6">
        <f t="shared" si="1"/>
        <v>43883</v>
      </c>
      <c r="D11" s="7" t="s">
        <v>7</v>
      </c>
      <c r="E11" s="7" t="s">
        <v>17</v>
      </c>
      <c r="F11" s="7" t="s">
        <v>12</v>
      </c>
      <c r="G11" s="8">
        <f t="shared" si="0"/>
        <v>5</v>
      </c>
      <c r="H11" s="8" t="str">
        <f>+IF(WEEKDAY(Tabla1[[#This Row],[Fecha]])=5,"ON LINE","PRESENCIAL")</f>
        <v>PRESENCIAL</v>
      </c>
      <c r="I11" s="10"/>
    </row>
    <row r="12" spans="1:9" ht="16.5" x14ac:dyDescent="0.35">
      <c r="A12" s="5">
        <v>0.75</v>
      </c>
      <c r="B12" s="5">
        <v>0.91666666666666663</v>
      </c>
      <c r="C12" s="6">
        <f t="shared" si="1"/>
        <v>43888</v>
      </c>
      <c r="D12" s="7" t="s">
        <v>7</v>
      </c>
      <c r="E12" s="7" t="s">
        <v>17</v>
      </c>
      <c r="F12" s="7" t="s">
        <v>12</v>
      </c>
      <c r="G12" s="8">
        <f t="shared" si="0"/>
        <v>4</v>
      </c>
      <c r="H12" s="8" t="str">
        <f>+IF(WEEKDAY(Tabla1[[#This Row],[Fecha]])=5,"ON LINE","PRESENCIAL")</f>
        <v>ON LINE</v>
      </c>
      <c r="I12" s="10"/>
    </row>
    <row r="13" spans="1:9" ht="16.5" x14ac:dyDescent="0.35">
      <c r="A13" s="5">
        <v>0.75</v>
      </c>
      <c r="B13" s="5">
        <v>0.875</v>
      </c>
      <c r="C13" s="6">
        <f t="shared" ref="C13:C76" si="2">C10+7</f>
        <v>43889</v>
      </c>
      <c r="D13" s="7" t="s">
        <v>7</v>
      </c>
      <c r="E13" s="7" t="s">
        <v>17</v>
      </c>
      <c r="F13" s="7" t="s">
        <v>12</v>
      </c>
      <c r="G13" s="8">
        <f t="shared" si="0"/>
        <v>3</v>
      </c>
      <c r="H13" s="8" t="str">
        <f>+IF(WEEKDAY(Tabla1[[#This Row],[Fecha]])=5,"ON LINE","PRESENCIAL")</f>
        <v>PRESENCIAL</v>
      </c>
      <c r="I13" s="10"/>
    </row>
    <row r="14" spans="1:9" ht="16.5" x14ac:dyDescent="0.35">
      <c r="A14" s="5">
        <v>0.33333333333333331</v>
      </c>
      <c r="B14" s="5">
        <v>0.54166666666666663</v>
      </c>
      <c r="C14" s="6">
        <f t="shared" si="2"/>
        <v>43890</v>
      </c>
      <c r="D14" s="7" t="s">
        <v>7</v>
      </c>
      <c r="E14" s="7" t="s">
        <v>17</v>
      </c>
      <c r="F14" s="7" t="s">
        <v>12</v>
      </c>
      <c r="G14" s="8">
        <f t="shared" si="0"/>
        <v>5</v>
      </c>
      <c r="H14" s="8" t="str">
        <f>+IF(WEEKDAY(Tabla1[[#This Row],[Fecha]])=5,"ON LINE","PRESENCIAL")</f>
        <v>PRESENCIAL</v>
      </c>
      <c r="I14" s="10"/>
    </row>
    <row r="15" spans="1:9" ht="16.5" x14ac:dyDescent="0.35">
      <c r="A15" s="5">
        <v>0.75</v>
      </c>
      <c r="B15" s="5">
        <v>0.91666666666666663</v>
      </c>
      <c r="C15" s="6">
        <f t="shared" si="2"/>
        <v>43895</v>
      </c>
      <c r="D15" s="7" t="s">
        <v>7</v>
      </c>
      <c r="E15" s="7" t="s">
        <v>17</v>
      </c>
      <c r="F15" s="7" t="s">
        <v>12</v>
      </c>
      <c r="G15" s="8">
        <f t="shared" si="0"/>
        <v>4</v>
      </c>
      <c r="H15" s="8" t="str">
        <f>+IF(WEEKDAY(Tabla1[[#This Row],[Fecha]])=5,"ON LINE","PRESENCIAL")</f>
        <v>ON LINE</v>
      </c>
      <c r="I15" s="10"/>
    </row>
    <row r="16" spans="1:9" ht="16.5" x14ac:dyDescent="0.35">
      <c r="A16" s="5">
        <v>0.75</v>
      </c>
      <c r="B16" s="5">
        <v>0.875</v>
      </c>
      <c r="C16" s="6">
        <f t="shared" si="2"/>
        <v>43896</v>
      </c>
      <c r="D16" s="7" t="s">
        <v>7</v>
      </c>
      <c r="E16" s="7" t="s">
        <v>17</v>
      </c>
      <c r="F16" s="7" t="s">
        <v>12</v>
      </c>
      <c r="G16" s="8">
        <f t="shared" si="0"/>
        <v>3</v>
      </c>
      <c r="H16" s="8" t="str">
        <f>+IF(WEEKDAY(Tabla1[[#This Row],[Fecha]])=5,"ON LINE","PRESENCIAL")</f>
        <v>PRESENCIAL</v>
      </c>
      <c r="I16" s="10"/>
    </row>
    <row r="17" spans="1:9" ht="16.5" x14ac:dyDescent="0.35">
      <c r="A17" s="5">
        <v>0.33333333333333331</v>
      </c>
      <c r="B17" s="5">
        <v>0.54166666666666663</v>
      </c>
      <c r="C17" s="6">
        <f t="shared" si="2"/>
        <v>43897</v>
      </c>
      <c r="D17" s="7" t="s">
        <v>7</v>
      </c>
      <c r="E17" s="7" t="s">
        <v>17</v>
      </c>
      <c r="F17" s="7" t="s">
        <v>12</v>
      </c>
      <c r="G17" s="8">
        <f t="shared" si="0"/>
        <v>5</v>
      </c>
      <c r="H17" s="8" t="str">
        <f>+IF(WEEKDAY(Tabla1[[#This Row],[Fecha]])=5,"ON LINE","PRESENCIAL")</f>
        <v>PRESENCIAL</v>
      </c>
      <c r="I17" s="10"/>
    </row>
    <row r="18" spans="1:9" ht="16.5" x14ac:dyDescent="0.35">
      <c r="A18" s="5">
        <v>0.75</v>
      </c>
      <c r="B18" s="5">
        <v>0.91666666666666663</v>
      </c>
      <c r="C18" s="6">
        <f t="shared" si="2"/>
        <v>43902</v>
      </c>
      <c r="D18" s="7" t="s">
        <v>6</v>
      </c>
      <c r="E18" s="7" t="s">
        <v>17</v>
      </c>
      <c r="F18" s="7" t="s">
        <v>24</v>
      </c>
      <c r="G18" s="8">
        <f t="shared" si="0"/>
        <v>4</v>
      </c>
      <c r="H18" s="8" t="str">
        <f>+IF(WEEKDAY(Tabla1[[#This Row],[Fecha]])=5,"ON LINE","PRESENCIAL")</f>
        <v>ON LINE</v>
      </c>
      <c r="I18" s="10"/>
    </row>
    <row r="19" spans="1:9" ht="16.5" x14ac:dyDescent="0.35">
      <c r="A19" s="5">
        <v>0.75</v>
      </c>
      <c r="B19" s="5">
        <v>0.875</v>
      </c>
      <c r="C19" s="6">
        <f t="shared" si="2"/>
        <v>43903</v>
      </c>
      <c r="D19" s="7" t="s">
        <v>6</v>
      </c>
      <c r="E19" s="7" t="s">
        <v>17</v>
      </c>
      <c r="F19" s="7" t="s">
        <v>24</v>
      </c>
      <c r="G19" s="8">
        <f t="shared" si="0"/>
        <v>3</v>
      </c>
      <c r="H19" s="8" t="str">
        <f>+IF(WEEKDAY(Tabla1[[#This Row],[Fecha]])=5,"ON LINE","PRESENCIAL")</f>
        <v>PRESENCIAL</v>
      </c>
      <c r="I19" s="10"/>
    </row>
    <row r="20" spans="1:9" ht="16.5" x14ac:dyDescent="0.35">
      <c r="A20" s="5">
        <v>0.33333333333333331</v>
      </c>
      <c r="B20" s="5">
        <v>0.54166666666666663</v>
      </c>
      <c r="C20" s="6">
        <f t="shared" si="2"/>
        <v>43904</v>
      </c>
      <c r="D20" s="7" t="s">
        <v>6</v>
      </c>
      <c r="E20" s="7" t="s">
        <v>17</v>
      </c>
      <c r="F20" s="7" t="s">
        <v>24</v>
      </c>
      <c r="G20" s="8">
        <f t="shared" si="0"/>
        <v>5</v>
      </c>
      <c r="H20" s="8" t="str">
        <f>+IF(WEEKDAY(Tabla1[[#This Row],[Fecha]])=5,"ON LINE","PRESENCIAL")</f>
        <v>PRESENCIAL</v>
      </c>
      <c r="I20" s="10"/>
    </row>
    <row r="21" spans="1:9" ht="16.5" x14ac:dyDescent="0.35">
      <c r="A21" s="5">
        <v>0.75</v>
      </c>
      <c r="B21" s="5">
        <v>0.91666666666666663</v>
      </c>
      <c r="C21" s="6">
        <f t="shared" si="2"/>
        <v>43909</v>
      </c>
      <c r="D21" s="7" t="s">
        <v>6</v>
      </c>
      <c r="E21" s="7" t="s">
        <v>17</v>
      </c>
      <c r="F21" s="7" t="s">
        <v>24</v>
      </c>
      <c r="G21" s="8">
        <f t="shared" si="0"/>
        <v>4</v>
      </c>
      <c r="H21" s="8" t="str">
        <f>+IF(WEEKDAY(Tabla1[[#This Row],[Fecha]])=5,"ON LINE","PRESENCIAL")</f>
        <v>ON LINE</v>
      </c>
      <c r="I21" s="10"/>
    </row>
    <row r="22" spans="1:9" ht="16.5" x14ac:dyDescent="0.35">
      <c r="A22" s="5">
        <v>0.75</v>
      </c>
      <c r="B22" s="5">
        <v>0.875</v>
      </c>
      <c r="C22" s="6">
        <f t="shared" si="2"/>
        <v>43910</v>
      </c>
      <c r="D22" s="7" t="s">
        <v>6</v>
      </c>
      <c r="E22" s="7" t="s">
        <v>17</v>
      </c>
      <c r="F22" s="7" t="s">
        <v>24</v>
      </c>
      <c r="G22" s="8">
        <f t="shared" si="0"/>
        <v>3</v>
      </c>
      <c r="H22" s="8" t="str">
        <f>+IF(WEEKDAY(Tabla1[[#This Row],[Fecha]])=5,"ON LINE","PRESENCIAL")</f>
        <v>PRESENCIAL</v>
      </c>
      <c r="I22" s="10"/>
    </row>
    <row r="23" spans="1:9" ht="16.5" x14ac:dyDescent="0.35">
      <c r="A23" s="5">
        <v>0.33333333333333331</v>
      </c>
      <c r="B23" s="5">
        <v>0.54166666666666663</v>
      </c>
      <c r="C23" s="6">
        <f t="shared" si="2"/>
        <v>43911</v>
      </c>
      <c r="D23" s="7" t="s">
        <v>6</v>
      </c>
      <c r="E23" s="7" t="s">
        <v>17</v>
      </c>
      <c r="F23" s="7" t="s">
        <v>24</v>
      </c>
      <c r="G23" s="8">
        <f t="shared" si="0"/>
        <v>5</v>
      </c>
      <c r="H23" s="8" t="str">
        <f>+IF(WEEKDAY(Tabla1[[#This Row],[Fecha]])=5,"ON LINE","PRESENCIAL")</f>
        <v>PRESENCIAL</v>
      </c>
      <c r="I23" s="10"/>
    </row>
    <row r="24" spans="1:9" ht="16.5" x14ac:dyDescent="0.35">
      <c r="A24" s="5">
        <v>0.75</v>
      </c>
      <c r="B24" s="5">
        <v>0.91666666666666663</v>
      </c>
      <c r="C24" s="6">
        <f t="shared" si="2"/>
        <v>43916</v>
      </c>
      <c r="D24" s="7" t="s">
        <v>6</v>
      </c>
      <c r="E24" s="7" t="s">
        <v>17</v>
      </c>
      <c r="F24" s="7" t="s">
        <v>24</v>
      </c>
      <c r="G24" s="8">
        <f t="shared" si="0"/>
        <v>4</v>
      </c>
      <c r="H24" s="8" t="str">
        <f>+IF(WEEKDAY(Tabla1[[#This Row],[Fecha]])=5,"ON LINE","PRESENCIAL")</f>
        <v>ON LINE</v>
      </c>
      <c r="I24" s="10"/>
    </row>
    <row r="25" spans="1:9" ht="16.5" x14ac:dyDescent="0.35">
      <c r="A25" s="5">
        <v>0.75</v>
      </c>
      <c r="B25" s="5">
        <v>0.875</v>
      </c>
      <c r="C25" s="6">
        <f t="shared" si="2"/>
        <v>43917</v>
      </c>
      <c r="D25" s="7" t="s">
        <v>6</v>
      </c>
      <c r="E25" s="7" t="s">
        <v>17</v>
      </c>
      <c r="F25" s="7" t="s">
        <v>24</v>
      </c>
      <c r="G25" s="8">
        <f>HOUR(B25)-HOUR(A25)</f>
        <v>3</v>
      </c>
      <c r="H25" s="8" t="str">
        <f>+IF(WEEKDAY(Tabla1[[#This Row],[Fecha]])=5,"ON LINE","PRESENCIAL")</f>
        <v>PRESENCIAL</v>
      </c>
      <c r="I25" s="10" t="s">
        <v>46</v>
      </c>
    </row>
    <row r="26" spans="1:9" ht="16.5" x14ac:dyDescent="0.35">
      <c r="A26" s="5">
        <v>0.33333333333333331</v>
      </c>
      <c r="B26" s="5">
        <v>0.54166666666666663</v>
      </c>
      <c r="C26" s="6">
        <f t="shared" si="2"/>
        <v>43918</v>
      </c>
      <c r="D26" s="7" t="s">
        <v>10</v>
      </c>
      <c r="E26" s="7" t="s">
        <v>16</v>
      </c>
      <c r="F26" s="7" t="s">
        <v>25</v>
      </c>
      <c r="G26" s="8">
        <f t="shared" si="0"/>
        <v>5</v>
      </c>
      <c r="H26" s="8" t="str">
        <f>+IF(WEEKDAY(Tabla1[[#This Row],[Fecha]])=5,"ON LINE","PRESENCIAL")</f>
        <v>PRESENCIAL</v>
      </c>
      <c r="I26" s="10"/>
    </row>
    <row r="27" spans="1:9" ht="16.5" x14ac:dyDescent="0.35">
      <c r="A27" s="5">
        <v>0.75</v>
      </c>
      <c r="B27" s="5">
        <v>0.91666666666666663</v>
      </c>
      <c r="C27" s="6">
        <f t="shared" si="2"/>
        <v>43923</v>
      </c>
      <c r="D27" s="7" t="s">
        <v>10</v>
      </c>
      <c r="E27" s="7" t="s">
        <v>16</v>
      </c>
      <c r="F27" s="7" t="s">
        <v>25</v>
      </c>
      <c r="G27" s="8">
        <f t="shared" si="0"/>
        <v>4</v>
      </c>
      <c r="H27" s="8" t="str">
        <f>+IF(WEEKDAY(Tabla1[[#This Row],[Fecha]])=5,"ON LINE","PRESENCIAL")</f>
        <v>ON LINE</v>
      </c>
      <c r="I27" s="10"/>
    </row>
    <row r="28" spans="1:9" ht="16.5" x14ac:dyDescent="0.35">
      <c r="A28" s="5">
        <v>0.75</v>
      </c>
      <c r="B28" s="5">
        <v>0.875</v>
      </c>
      <c r="C28" s="6">
        <f t="shared" si="2"/>
        <v>43924</v>
      </c>
      <c r="D28" s="7" t="s">
        <v>10</v>
      </c>
      <c r="E28" s="7" t="s">
        <v>16</v>
      </c>
      <c r="F28" s="7" t="s">
        <v>25</v>
      </c>
      <c r="G28" s="8">
        <f t="shared" si="0"/>
        <v>3</v>
      </c>
      <c r="H28" s="8" t="str">
        <f>+IF(WEEKDAY(Tabla1[[#This Row],[Fecha]])=5,"ON LINE","PRESENCIAL")</f>
        <v>PRESENCIAL</v>
      </c>
      <c r="I28" s="10"/>
    </row>
    <row r="29" spans="1:9" ht="16.5" x14ac:dyDescent="0.35">
      <c r="A29" s="5">
        <v>0.33333333333333331</v>
      </c>
      <c r="B29" s="5">
        <v>0.54166666666666663</v>
      </c>
      <c r="C29" s="6">
        <f t="shared" si="2"/>
        <v>43925</v>
      </c>
      <c r="D29" s="7" t="s">
        <v>10</v>
      </c>
      <c r="E29" s="7" t="s">
        <v>16</v>
      </c>
      <c r="F29" s="7" t="s">
        <v>25</v>
      </c>
      <c r="G29" s="8">
        <f t="shared" si="0"/>
        <v>5</v>
      </c>
      <c r="H29" s="8" t="str">
        <f>+IF(WEEKDAY(Tabla1[[#This Row],[Fecha]])=5,"ON LINE","PRESENCIAL")</f>
        <v>PRESENCIAL</v>
      </c>
      <c r="I29" s="10"/>
    </row>
    <row r="30" spans="1:9" ht="16.5" x14ac:dyDescent="0.35">
      <c r="A30" s="5">
        <v>0.75</v>
      </c>
      <c r="B30" s="5">
        <v>0.91666666666666663</v>
      </c>
      <c r="C30" s="6">
        <f t="shared" si="2"/>
        <v>43930</v>
      </c>
      <c r="D30" s="10" t="s">
        <v>32</v>
      </c>
      <c r="E30" s="10"/>
      <c r="F30" s="10"/>
      <c r="G30" s="8"/>
      <c r="H30" s="8" t="str">
        <f>+IF(WEEKDAY(Tabla1[[#This Row],[Fecha]])=5,"ON LINE","PRESENCIAL")</f>
        <v>ON LINE</v>
      </c>
      <c r="I30" s="10"/>
    </row>
    <row r="31" spans="1:9" ht="16.5" x14ac:dyDescent="0.35">
      <c r="A31" s="5">
        <v>0.75</v>
      </c>
      <c r="B31" s="5">
        <v>0.875</v>
      </c>
      <c r="C31" s="6">
        <f t="shared" si="2"/>
        <v>43931</v>
      </c>
      <c r="D31" s="10" t="s">
        <v>32</v>
      </c>
      <c r="E31" s="10"/>
      <c r="F31" s="10"/>
      <c r="G31" s="8"/>
      <c r="H31" s="8" t="str">
        <f>+IF(WEEKDAY(Tabla1[[#This Row],[Fecha]])=5,"ON LINE","PRESENCIAL")</f>
        <v>PRESENCIAL</v>
      </c>
      <c r="I31" s="10"/>
    </row>
    <row r="32" spans="1:9" ht="16.5" x14ac:dyDescent="0.35">
      <c r="A32" s="5">
        <v>0.33333333333333331</v>
      </c>
      <c r="B32" s="5">
        <v>0.54166666666666663</v>
      </c>
      <c r="C32" s="6">
        <f t="shared" si="2"/>
        <v>43932</v>
      </c>
      <c r="D32" s="10" t="s">
        <v>32</v>
      </c>
      <c r="E32" s="10"/>
      <c r="F32" s="10"/>
      <c r="G32" s="8"/>
      <c r="H32" s="8" t="str">
        <f>+IF(WEEKDAY(Tabla1[[#This Row],[Fecha]])=5,"ON LINE","PRESENCIAL")</f>
        <v>PRESENCIAL</v>
      </c>
      <c r="I32" s="10"/>
    </row>
    <row r="33" spans="1:9" ht="16.5" x14ac:dyDescent="0.35">
      <c r="A33" s="5">
        <v>0.75</v>
      </c>
      <c r="B33" s="5">
        <v>0.91666666666666663</v>
      </c>
      <c r="C33" s="6">
        <f t="shared" si="2"/>
        <v>43937</v>
      </c>
      <c r="D33" s="7" t="s">
        <v>10</v>
      </c>
      <c r="E33" s="7" t="s">
        <v>16</v>
      </c>
      <c r="F33" s="7" t="s">
        <v>25</v>
      </c>
      <c r="G33" s="8">
        <f t="shared" ref="G33:G39" si="3">HOUR(B33)-HOUR(A33)</f>
        <v>4</v>
      </c>
      <c r="H33" s="8" t="str">
        <f>+IF(WEEKDAY(Tabla1[[#This Row],[Fecha]])=5,"ON LINE","PRESENCIAL")</f>
        <v>ON LINE</v>
      </c>
      <c r="I33" s="10" t="s">
        <v>45</v>
      </c>
    </row>
    <row r="34" spans="1:9" ht="16.5" x14ac:dyDescent="0.35">
      <c r="A34" s="5">
        <v>0.75</v>
      </c>
      <c r="B34" s="5">
        <v>0.875</v>
      </c>
      <c r="C34" s="6">
        <f t="shared" si="2"/>
        <v>43938</v>
      </c>
      <c r="D34" s="7" t="s">
        <v>10</v>
      </c>
      <c r="E34" s="7" t="s">
        <v>16</v>
      </c>
      <c r="F34" s="7" t="s">
        <v>25</v>
      </c>
      <c r="G34" s="8">
        <f t="shared" si="3"/>
        <v>3</v>
      </c>
      <c r="H34" s="8" t="str">
        <f>+IF(WEEKDAY(Tabla1[[#This Row],[Fecha]])=5,"ON LINE","PRESENCIAL")</f>
        <v>PRESENCIAL</v>
      </c>
      <c r="I34" s="10"/>
    </row>
    <row r="35" spans="1:9" ht="16.5" x14ac:dyDescent="0.35">
      <c r="A35" s="5">
        <v>0.33333333333333331</v>
      </c>
      <c r="B35" s="5">
        <v>0.54166666666666663</v>
      </c>
      <c r="C35" s="6">
        <f t="shared" si="2"/>
        <v>43939</v>
      </c>
      <c r="D35" s="7" t="s">
        <v>8</v>
      </c>
      <c r="E35" s="7" t="s">
        <v>38</v>
      </c>
      <c r="F35" s="7" t="s">
        <v>26</v>
      </c>
      <c r="G35" s="8">
        <f t="shared" si="3"/>
        <v>5</v>
      </c>
      <c r="H35" s="8" t="str">
        <f>+IF(WEEKDAY(Tabla1[[#This Row],[Fecha]])=5,"ON LINE","PRESENCIAL")</f>
        <v>PRESENCIAL</v>
      </c>
      <c r="I35" s="10"/>
    </row>
    <row r="36" spans="1:9" ht="16.5" x14ac:dyDescent="0.35">
      <c r="A36" s="5">
        <v>0.75</v>
      </c>
      <c r="B36" s="5">
        <v>0.91666666666666663</v>
      </c>
      <c r="C36" s="6">
        <f t="shared" si="2"/>
        <v>43944</v>
      </c>
      <c r="D36" s="7" t="s">
        <v>8</v>
      </c>
      <c r="E36" s="7" t="s">
        <v>38</v>
      </c>
      <c r="F36" s="7" t="s">
        <v>26</v>
      </c>
      <c r="G36" s="8">
        <f t="shared" si="3"/>
        <v>4</v>
      </c>
      <c r="H36" s="8" t="str">
        <f>+IF(WEEKDAY(Tabla1[[#This Row],[Fecha]])=5,"ON LINE","PRESENCIAL")</f>
        <v>ON LINE</v>
      </c>
      <c r="I36" s="10"/>
    </row>
    <row r="37" spans="1:9" ht="16.5" x14ac:dyDescent="0.35">
      <c r="A37" s="5">
        <v>0.75</v>
      </c>
      <c r="B37" s="5">
        <v>0.875</v>
      </c>
      <c r="C37" s="6">
        <f t="shared" si="2"/>
        <v>43945</v>
      </c>
      <c r="D37" s="7" t="s">
        <v>8</v>
      </c>
      <c r="E37" s="7" t="s">
        <v>38</v>
      </c>
      <c r="F37" s="7" t="s">
        <v>26</v>
      </c>
      <c r="G37" s="8">
        <f t="shared" si="3"/>
        <v>3</v>
      </c>
      <c r="H37" s="8" t="str">
        <f>+IF(WEEKDAY(Tabla1[[#This Row],[Fecha]])=5,"ON LINE","PRESENCIAL")</f>
        <v>PRESENCIAL</v>
      </c>
      <c r="I37" s="10"/>
    </row>
    <row r="38" spans="1:9" ht="16.5" x14ac:dyDescent="0.35">
      <c r="A38" s="5">
        <v>0.33333333333333331</v>
      </c>
      <c r="B38" s="5">
        <v>0.54166666666666663</v>
      </c>
      <c r="C38" s="6">
        <f t="shared" si="2"/>
        <v>43946</v>
      </c>
      <c r="D38" s="7" t="s">
        <v>8</v>
      </c>
      <c r="E38" s="7" t="s">
        <v>38</v>
      </c>
      <c r="F38" s="7" t="s">
        <v>26</v>
      </c>
      <c r="G38" s="8">
        <f t="shared" si="3"/>
        <v>5</v>
      </c>
      <c r="H38" s="8" t="str">
        <f>+IF(WEEKDAY(Tabla1[[#This Row],[Fecha]])=5,"ON LINE","PRESENCIAL")</f>
        <v>PRESENCIAL</v>
      </c>
      <c r="I38" s="10"/>
    </row>
    <row r="39" spans="1:9" ht="16.5" x14ac:dyDescent="0.35">
      <c r="A39" s="5">
        <v>0.75</v>
      </c>
      <c r="B39" s="5">
        <v>0.91666666666666663</v>
      </c>
      <c r="C39" s="6">
        <f t="shared" si="2"/>
        <v>43951</v>
      </c>
      <c r="D39" s="7" t="s">
        <v>8</v>
      </c>
      <c r="E39" s="7" t="s">
        <v>38</v>
      </c>
      <c r="F39" s="7" t="s">
        <v>26</v>
      </c>
      <c r="G39" s="8">
        <f t="shared" si="3"/>
        <v>4</v>
      </c>
      <c r="H39" s="8" t="str">
        <f>+IF(WEEKDAY(Tabla1[[#This Row],[Fecha]])=5,"ON LINE","PRESENCIAL")</f>
        <v>ON LINE</v>
      </c>
      <c r="I39" s="10"/>
    </row>
    <row r="40" spans="1:9" ht="16.5" x14ac:dyDescent="0.35">
      <c r="A40" s="5">
        <v>0.75</v>
      </c>
      <c r="B40" s="5">
        <v>0.875</v>
      </c>
      <c r="C40" s="6">
        <f t="shared" si="2"/>
        <v>43952</v>
      </c>
      <c r="D40" s="10" t="s">
        <v>33</v>
      </c>
      <c r="E40" s="7"/>
      <c r="F40" s="10"/>
      <c r="G40" s="8"/>
      <c r="H40" s="8" t="str">
        <f>+IF(WEEKDAY(Tabla1[[#This Row],[Fecha]])=5,"ON LINE","PRESENCIAL")</f>
        <v>PRESENCIAL</v>
      </c>
      <c r="I40" s="10"/>
    </row>
    <row r="41" spans="1:9" ht="16.5" x14ac:dyDescent="0.35">
      <c r="A41" s="5">
        <v>0.33333333333333331</v>
      </c>
      <c r="B41" s="5">
        <v>0.54166666666666663</v>
      </c>
      <c r="C41" s="6">
        <f t="shared" si="2"/>
        <v>43953</v>
      </c>
      <c r="D41" s="7" t="s">
        <v>8</v>
      </c>
      <c r="E41" s="7" t="s">
        <v>38</v>
      </c>
      <c r="F41" s="7" t="s">
        <v>26</v>
      </c>
      <c r="G41" s="8">
        <f t="shared" ref="G41:G67" si="4">HOUR(B41)-HOUR(A41)</f>
        <v>5</v>
      </c>
      <c r="H41" s="8" t="str">
        <f>+IF(WEEKDAY(Tabla1[[#This Row],[Fecha]])=5,"ON LINE","PRESENCIAL")</f>
        <v>PRESENCIAL</v>
      </c>
      <c r="I41" s="10"/>
    </row>
    <row r="42" spans="1:9" ht="16.5" x14ac:dyDescent="0.35">
      <c r="A42" s="5">
        <v>0.75</v>
      </c>
      <c r="B42" s="5">
        <v>0.91666666666666663</v>
      </c>
      <c r="C42" s="6">
        <f t="shared" si="2"/>
        <v>43958</v>
      </c>
      <c r="D42" s="7" t="s">
        <v>39</v>
      </c>
      <c r="E42" s="7" t="s">
        <v>17</v>
      </c>
      <c r="F42" s="7" t="s">
        <v>27</v>
      </c>
      <c r="G42" s="8">
        <f t="shared" si="4"/>
        <v>4</v>
      </c>
      <c r="H42" s="8" t="str">
        <f>+IF(WEEKDAY(Tabla1[[#This Row],[Fecha]])=5,"ON LINE","PRESENCIAL")</f>
        <v>ON LINE</v>
      </c>
      <c r="I42" s="10"/>
    </row>
    <row r="43" spans="1:9" s="1" customFormat="1" ht="16.5" x14ac:dyDescent="0.35">
      <c r="A43" s="5">
        <v>0.75</v>
      </c>
      <c r="B43" s="5">
        <v>0.875</v>
      </c>
      <c r="C43" s="6">
        <f t="shared" si="2"/>
        <v>43959</v>
      </c>
      <c r="D43" s="7" t="s">
        <v>39</v>
      </c>
      <c r="E43" s="7" t="s">
        <v>17</v>
      </c>
      <c r="F43" s="7" t="s">
        <v>27</v>
      </c>
      <c r="G43" s="8">
        <f t="shared" si="4"/>
        <v>3</v>
      </c>
      <c r="H43" s="8" t="str">
        <f>+IF(WEEKDAY(Tabla1[[#This Row],[Fecha]])=5,"ON LINE","PRESENCIAL")</f>
        <v>PRESENCIAL</v>
      </c>
      <c r="I43" s="10"/>
    </row>
    <row r="44" spans="1:9" ht="16.5" x14ac:dyDescent="0.35">
      <c r="A44" s="5">
        <v>0.33333333333333331</v>
      </c>
      <c r="B44" s="5">
        <v>0.54166666666666663</v>
      </c>
      <c r="C44" s="6">
        <f t="shared" si="2"/>
        <v>43960</v>
      </c>
      <c r="D44" s="7" t="s">
        <v>39</v>
      </c>
      <c r="E44" s="7" t="s">
        <v>17</v>
      </c>
      <c r="F44" s="7" t="s">
        <v>27</v>
      </c>
      <c r="G44" s="8">
        <f t="shared" si="4"/>
        <v>5</v>
      </c>
      <c r="H44" s="8" t="str">
        <f>+IF(WEEKDAY(Tabla1[[#This Row],[Fecha]])=5,"ON LINE","PRESENCIAL")</f>
        <v>PRESENCIAL</v>
      </c>
      <c r="I44" s="10"/>
    </row>
    <row r="45" spans="1:9" ht="16.5" x14ac:dyDescent="0.35">
      <c r="A45" s="5">
        <v>0.75</v>
      </c>
      <c r="B45" s="5">
        <v>0.91666666666666663</v>
      </c>
      <c r="C45" s="6">
        <f t="shared" si="2"/>
        <v>43965</v>
      </c>
      <c r="D45" s="7" t="s">
        <v>6</v>
      </c>
      <c r="E45" s="7" t="s">
        <v>17</v>
      </c>
      <c r="F45" s="7" t="s">
        <v>27</v>
      </c>
      <c r="G45" s="8">
        <f t="shared" si="4"/>
        <v>4</v>
      </c>
      <c r="H45" s="8" t="str">
        <f>+IF(WEEKDAY(Tabla1[[#This Row],[Fecha]])=5,"ON LINE","PRESENCIAL")</f>
        <v>ON LINE</v>
      </c>
      <c r="I45" s="10"/>
    </row>
    <row r="46" spans="1:9" ht="16.5" x14ac:dyDescent="0.35">
      <c r="A46" s="5">
        <v>0.75</v>
      </c>
      <c r="B46" s="5">
        <v>0.875</v>
      </c>
      <c r="C46" s="6">
        <f t="shared" si="2"/>
        <v>43966</v>
      </c>
      <c r="D46" s="10" t="s">
        <v>34</v>
      </c>
      <c r="E46" s="10"/>
      <c r="F46" s="10"/>
      <c r="G46" s="8"/>
      <c r="H46" s="8" t="str">
        <f>+IF(WEEKDAY(Tabla1[[#This Row],[Fecha]])=5,"ON LINE","PRESENCIAL")</f>
        <v>PRESENCIAL</v>
      </c>
      <c r="I46" s="10"/>
    </row>
    <row r="47" spans="1:9" ht="16.5" x14ac:dyDescent="0.35">
      <c r="A47" s="5">
        <v>0.33333333333333331</v>
      </c>
      <c r="B47" s="5">
        <v>0.54166666666666663</v>
      </c>
      <c r="C47" s="6">
        <f t="shared" si="2"/>
        <v>43967</v>
      </c>
      <c r="D47" s="7" t="s">
        <v>6</v>
      </c>
      <c r="E47" s="7" t="s">
        <v>17</v>
      </c>
      <c r="F47" s="7" t="s">
        <v>27</v>
      </c>
      <c r="G47" s="8">
        <f t="shared" si="4"/>
        <v>5</v>
      </c>
      <c r="H47" s="8" t="str">
        <f>+IF(WEEKDAY(Tabla1[[#This Row],[Fecha]])=5,"ON LINE","PRESENCIAL")</f>
        <v>PRESENCIAL</v>
      </c>
      <c r="I47" s="10"/>
    </row>
    <row r="48" spans="1:9" ht="16.5" x14ac:dyDescent="0.35">
      <c r="A48" s="5">
        <v>0.75</v>
      </c>
      <c r="B48" s="5">
        <v>0.91666666666666663</v>
      </c>
      <c r="C48" s="6">
        <f t="shared" si="2"/>
        <v>43972</v>
      </c>
      <c r="D48" s="7" t="s">
        <v>6</v>
      </c>
      <c r="E48" s="7" t="s">
        <v>17</v>
      </c>
      <c r="F48" s="7" t="s">
        <v>27</v>
      </c>
      <c r="G48" s="8">
        <f t="shared" si="4"/>
        <v>4</v>
      </c>
      <c r="H48" s="8" t="str">
        <f>+IF(WEEKDAY(Tabla1[[#This Row],[Fecha]])=5,"ON LINE","PRESENCIAL")</f>
        <v>ON LINE</v>
      </c>
      <c r="I48" s="10"/>
    </row>
    <row r="49" spans="1:9" ht="16.5" x14ac:dyDescent="0.35">
      <c r="A49" s="5">
        <v>0.75</v>
      </c>
      <c r="B49" s="5">
        <v>0.875</v>
      </c>
      <c r="C49" s="6">
        <f t="shared" si="2"/>
        <v>43973</v>
      </c>
      <c r="D49" s="7" t="s">
        <v>41</v>
      </c>
      <c r="E49" s="7" t="s">
        <v>42</v>
      </c>
      <c r="F49" s="7" t="s">
        <v>28</v>
      </c>
      <c r="G49" s="8">
        <f t="shared" si="4"/>
        <v>3</v>
      </c>
      <c r="H49" s="8" t="str">
        <f>+IF(WEEKDAY(Tabla1[[#This Row],[Fecha]])=5,"ON LINE","PRESENCIAL")</f>
        <v>PRESENCIAL</v>
      </c>
      <c r="I49" s="10"/>
    </row>
    <row r="50" spans="1:9" ht="16.5" x14ac:dyDescent="0.35">
      <c r="A50" s="5">
        <v>0.33333333333333331</v>
      </c>
      <c r="B50" s="5">
        <v>0.54166666666666663</v>
      </c>
      <c r="C50" s="6">
        <f t="shared" si="2"/>
        <v>43974</v>
      </c>
      <c r="D50" s="7" t="s">
        <v>41</v>
      </c>
      <c r="E50" s="7" t="s">
        <v>42</v>
      </c>
      <c r="F50" s="7" t="s">
        <v>28</v>
      </c>
      <c r="G50" s="8">
        <f t="shared" si="4"/>
        <v>5</v>
      </c>
      <c r="H50" s="8" t="str">
        <f>+IF(WEEKDAY(Tabla1[[#This Row],[Fecha]])=5,"ON LINE","PRESENCIAL")</f>
        <v>PRESENCIAL</v>
      </c>
      <c r="I50" s="10"/>
    </row>
    <row r="51" spans="1:9" ht="16.5" x14ac:dyDescent="0.35">
      <c r="A51" s="5">
        <v>0.75</v>
      </c>
      <c r="B51" s="5">
        <v>0.91666666666666663</v>
      </c>
      <c r="C51" s="6">
        <f t="shared" si="2"/>
        <v>43979</v>
      </c>
      <c r="D51" s="7" t="s">
        <v>41</v>
      </c>
      <c r="E51" s="7" t="s">
        <v>42</v>
      </c>
      <c r="F51" s="7" t="s">
        <v>28</v>
      </c>
      <c r="G51" s="8">
        <f t="shared" si="4"/>
        <v>4</v>
      </c>
      <c r="H51" s="8" t="str">
        <f>+IF(WEEKDAY(Tabla1[[#This Row],[Fecha]])=5,"ON LINE","PRESENCIAL")</f>
        <v>ON LINE</v>
      </c>
      <c r="I51" s="10"/>
    </row>
    <row r="52" spans="1:9" ht="16.5" x14ac:dyDescent="0.35">
      <c r="A52" s="5">
        <v>0.75</v>
      </c>
      <c r="B52" s="5">
        <v>0.875</v>
      </c>
      <c r="C52" s="6">
        <f t="shared" si="2"/>
        <v>43980</v>
      </c>
      <c r="D52" s="7" t="s">
        <v>41</v>
      </c>
      <c r="E52" s="7" t="s">
        <v>42</v>
      </c>
      <c r="F52" s="7" t="s">
        <v>28</v>
      </c>
      <c r="G52" s="8">
        <f t="shared" si="4"/>
        <v>3</v>
      </c>
      <c r="H52" s="8" t="str">
        <f>+IF(WEEKDAY(Tabla1[[#This Row],[Fecha]])=5,"ON LINE","PRESENCIAL")</f>
        <v>PRESENCIAL</v>
      </c>
      <c r="I52" s="10"/>
    </row>
    <row r="53" spans="1:9" ht="16.5" x14ac:dyDescent="0.35">
      <c r="A53" s="5">
        <v>0.33333333333333331</v>
      </c>
      <c r="B53" s="5">
        <v>0.54166666666666663</v>
      </c>
      <c r="C53" s="6">
        <f t="shared" si="2"/>
        <v>43981</v>
      </c>
      <c r="D53" s="7" t="s">
        <v>41</v>
      </c>
      <c r="E53" s="7" t="s">
        <v>42</v>
      </c>
      <c r="F53" s="7" t="s">
        <v>28</v>
      </c>
      <c r="G53" s="8">
        <f t="shared" si="4"/>
        <v>5</v>
      </c>
      <c r="H53" s="8" t="str">
        <f>+IF(WEEKDAY(Tabla1[[#This Row],[Fecha]])=5,"ON LINE","PRESENCIAL")</f>
        <v>PRESENCIAL</v>
      </c>
      <c r="I53" s="10"/>
    </row>
    <row r="54" spans="1:9" ht="16.5" x14ac:dyDescent="0.35">
      <c r="A54" s="5">
        <v>0.75</v>
      </c>
      <c r="B54" s="5">
        <v>0.91666666666666663</v>
      </c>
      <c r="C54" s="6">
        <f t="shared" si="2"/>
        <v>43986</v>
      </c>
      <c r="D54" s="7" t="s">
        <v>41</v>
      </c>
      <c r="E54" s="7" t="s">
        <v>42</v>
      </c>
      <c r="F54" s="7" t="s">
        <v>28</v>
      </c>
      <c r="G54" s="8">
        <f t="shared" si="4"/>
        <v>4</v>
      </c>
      <c r="H54" s="8" t="str">
        <f>+IF(WEEKDAY(Tabla1[[#This Row],[Fecha]])=5,"ON LINE","PRESENCIAL")</f>
        <v>ON LINE</v>
      </c>
      <c r="I54" s="10"/>
    </row>
    <row r="55" spans="1:9" ht="16.5" x14ac:dyDescent="0.35">
      <c r="A55" s="5">
        <v>0.75</v>
      </c>
      <c r="B55" s="5">
        <v>0.875</v>
      </c>
      <c r="C55" s="6">
        <f t="shared" si="2"/>
        <v>43987</v>
      </c>
      <c r="D55" s="7" t="s">
        <v>7</v>
      </c>
      <c r="E55" s="7" t="s">
        <v>17</v>
      </c>
      <c r="F55" s="7" t="s">
        <v>29</v>
      </c>
      <c r="G55" s="8">
        <f t="shared" si="4"/>
        <v>3</v>
      </c>
      <c r="H55" s="8" t="str">
        <f>+IF(WEEKDAY(Tabla1[[#This Row],[Fecha]])=5,"ON LINE","PRESENCIAL")</f>
        <v>PRESENCIAL</v>
      </c>
      <c r="I55" s="10"/>
    </row>
    <row r="56" spans="1:9" ht="16.5" x14ac:dyDescent="0.35">
      <c r="A56" s="5">
        <v>0.33333333333333331</v>
      </c>
      <c r="B56" s="5">
        <v>0.54166666666666663</v>
      </c>
      <c r="C56" s="6">
        <f t="shared" si="2"/>
        <v>43988</v>
      </c>
      <c r="D56" s="7" t="s">
        <v>7</v>
      </c>
      <c r="E56" s="7" t="s">
        <v>17</v>
      </c>
      <c r="F56" s="7" t="s">
        <v>29</v>
      </c>
      <c r="G56" s="8">
        <f t="shared" si="4"/>
        <v>5</v>
      </c>
      <c r="H56" s="8" t="str">
        <f>+IF(WEEKDAY(Tabla1[[#This Row],[Fecha]])=5,"ON LINE","PRESENCIAL")</f>
        <v>PRESENCIAL</v>
      </c>
      <c r="I56" s="10"/>
    </row>
    <row r="57" spans="1:9" ht="16.5" x14ac:dyDescent="0.35">
      <c r="A57" s="5">
        <v>0.75</v>
      </c>
      <c r="B57" s="5">
        <v>0.91666666666666663</v>
      </c>
      <c r="C57" s="6">
        <f t="shared" si="2"/>
        <v>43993</v>
      </c>
      <c r="D57" s="7" t="s">
        <v>7</v>
      </c>
      <c r="E57" s="7" t="s">
        <v>17</v>
      </c>
      <c r="F57" s="7" t="s">
        <v>29</v>
      </c>
      <c r="G57" s="8">
        <f t="shared" si="4"/>
        <v>4</v>
      </c>
      <c r="H57" s="8" t="str">
        <f>+IF(WEEKDAY(Tabla1[[#This Row],[Fecha]])=5,"ON LINE","PRESENCIAL")</f>
        <v>ON LINE</v>
      </c>
      <c r="I57" s="10"/>
    </row>
    <row r="58" spans="1:9" ht="16.5" x14ac:dyDescent="0.35">
      <c r="A58" s="5">
        <v>0.75</v>
      </c>
      <c r="B58" s="5">
        <v>0.875</v>
      </c>
      <c r="C58" s="6">
        <f t="shared" si="2"/>
        <v>43994</v>
      </c>
      <c r="D58" s="7" t="s">
        <v>7</v>
      </c>
      <c r="E58" s="7" t="s">
        <v>17</v>
      </c>
      <c r="F58" s="7" t="s">
        <v>29</v>
      </c>
      <c r="G58" s="8">
        <f t="shared" si="4"/>
        <v>3</v>
      </c>
      <c r="H58" s="8" t="str">
        <f>+IF(WEEKDAY(Tabla1[[#This Row],[Fecha]])=5,"ON LINE","PRESENCIAL")</f>
        <v>PRESENCIAL</v>
      </c>
      <c r="I58" s="10"/>
    </row>
    <row r="59" spans="1:9" ht="16.5" x14ac:dyDescent="0.35">
      <c r="A59" s="5">
        <v>0.33333333333333331</v>
      </c>
      <c r="B59" s="5">
        <v>0.54166666666666663</v>
      </c>
      <c r="C59" s="6">
        <f t="shared" si="2"/>
        <v>43995</v>
      </c>
      <c r="D59" s="7" t="s">
        <v>7</v>
      </c>
      <c r="E59" s="7" t="s">
        <v>17</v>
      </c>
      <c r="F59" s="7" t="s">
        <v>29</v>
      </c>
      <c r="G59" s="8">
        <f t="shared" si="4"/>
        <v>5</v>
      </c>
      <c r="H59" s="8" t="str">
        <f>+IF(WEEKDAY(Tabla1[[#This Row],[Fecha]])=5,"ON LINE","PRESENCIAL")</f>
        <v>PRESENCIAL</v>
      </c>
      <c r="I59" s="10"/>
    </row>
    <row r="60" spans="1:9" ht="16.5" x14ac:dyDescent="0.35">
      <c r="A60" s="5">
        <v>0.75</v>
      </c>
      <c r="B60" s="5">
        <v>0.91666666666666663</v>
      </c>
      <c r="C60" s="6">
        <f t="shared" si="2"/>
        <v>44000</v>
      </c>
      <c r="D60" s="7" t="s">
        <v>7</v>
      </c>
      <c r="E60" s="7" t="s">
        <v>17</v>
      </c>
      <c r="F60" s="7" t="s">
        <v>29</v>
      </c>
      <c r="G60" s="8">
        <f t="shared" si="4"/>
        <v>4</v>
      </c>
      <c r="H60" s="8" t="str">
        <f>+IF(WEEKDAY(Tabla1[[#This Row],[Fecha]])=5,"ON LINE","PRESENCIAL")</f>
        <v>ON LINE</v>
      </c>
      <c r="I60" s="10"/>
    </row>
    <row r="61" spans="1:9" ht="16.5" x14ac:dyDescent="0.35">
      <c r="A61" s="5">
        <v>0.75</v>
      </c>
      <c r="B61" s="5">
        <v>0.875</v>
      </c>
      <c r="C61" s="6">
        <f t="shared" si="2"/>
        <v>44001</v>
      </c>
      <c r="D61" s="10" t="s">
        <v>18</v>
      </c>
      <c r="E61" s="7" t="s">
        <v>19</v>
      </c>
      <c r="F61" s="10" t="s">
        <v>30</v>
      </c>
      <c r="G61" s="8">
        <f t="shared" si="4"/>
        <v>3</v>
      </c>
      <c r="H61" s="8" t="str">
        <f>+IF(WEEKDAY(Tabla1[[#This Row],[Fecha]])=5,"ON LINE","PRESENCIAL")</f>
        <v>PRESENCIAL</v>
      </c>
      <c r="I61" s="10"/>
    </row>
    <row r="62" spans="1:9" ht="16.5" x14ac:dyDescent="0.35">
      <c r="A62" s="5">
        <v>0.33333333333333331</v>
      </c>
      <c r="B62" s="5">
        <v>0.54166666666666663</v>
      </c>
      <c r="C62" s="6">
        <f t="shared" si="2"/>
        <v>44002</v>
      </c>
      <c r="D62" s="10" t="s">
        <v>18</v>
      </c>
      <c r="E62" s="7" t="s">
        <v>19</v>
      </c>
      <c r="F62" s="10" t="s">
        <v>30</v>
      </c>
      <c r="G62" s="8">
        <f t="shared" si="4"/>
        <v>5</v>
      </c>
      <c r="H62" s="8" t="str">
        <f>+IF(WEEKDAY(Tabla1[[#This Row],[Fecha]])=5,"ON LINE","PRESENCIAL")</f>
        <v>PRESENCIAL</v>
      </c>
      <c r="I62" s="10"/>
    </row>
    <row r="63" spans="1:9" ht="16.5" x14ac:dyDescent="0.35">
      <c r="A63" s="5">
        <v>0.75</v>
      </c>
      <c r="B63" s="5">
        <v>0.91666666666666663</v>
      </c>
      <c r="C63" s="6">
        <f t="shared" si="2"/>
        <v>44007</v>
      </c>
      <c r="D63" s="10" t="s">
        <v>18</v>
      </c>
      <c r="E63" s="7" t="s">
        <v>19</v>
      </c>
      <c r="F63" s="10" t="s">
        <v>30</v>
      </c>
      <c r="G63" s="8">
        <f t="shared" si="4"/>
        <v>4</v>
      </c>
      <c r="H63" s="8" t="str">
        <f>+IF(WEEKDAY(Tabla1[[#This Row],[Fecha]])=5,"ON LINE","PRESENCIAL")</f>
        <v>ON LINE</v>
      </c>
      <c r="I63" s="10"/>
    </row>
    <row r="64" spans="1:9" ht="16.5" x14ac:dyDescent="0.35">
      <c r="A64" s="5">
        <v>0.75</v>
      </c>
      <c r="B64" s="5">
        <v>0.875</v>
      </c>
      <c r="C64" s="6">
        <f t="shared" si="2"/>
        <v>44008</v>
      </c>
      <c r="D64" s="10" t="s">
        <v>18</v>
      </c>
      <c r="E64" s="7" t="s">
        <v>19</v>
      </c>
      <c r="F64" s="10" t="s">
        <v>30</v>
      </c>
      <c r="G64" s="8">
        <f t="shared" si="4"/>
        <v>3</v>
      </c>
      <c r="H64" s="8" t="str">
        <f>+IF(WEEKDAY(Tabla1[[#This Row],[Fecha]])=5,"ON LINE","PRESENCIAL")</f>
        <v>PRESENCIAL</v>
      </c>
      <c r="I64" s="10"/>
    </row>
    <row r="65" spans="1:9" ht="16.5" x14ac:dyDescent="0.35">
      <c r="A65" s="5">
        <v>0.33333333333333331</v>
      </c>
      <c r="B65" s="5">
        <v>0.54166666666666663</v>
      </c>
      <c r="C65" s="6">
        <f t="shared" si="2"/>
        <v>44009</v>
      </c>
      <c r="D65" s="10" t="s">
        <v>18</v>
      </c>
      <c r="E65" s="7" t="s">
        <v>19</v>
      </c>
      <c r="F65" s="10" t="s">
        <v>30</v>
      </c>
      <c r="G65" s="8">
        <f t="shared" si="4"/>
        <v>5</v>
      </c>
      <c r="H65" s="8" t="str">
        <f>+IF(WEEKDAY(Tabla1[[#This Row],[Fecha]])=5,"ON LINE","PRESENCIAL")</f>
        <v>PRESENCIAL</v>
      </c>
      <c r="I65" s="10"/>
    </row>
    <row r="66" spans="1:9" ht="16.5" x14ac:dyDescent="0.35">
      <c r="A66" s="5">
        <v>0.75</v>
      </c>
      <c r="B66" s="5">
        <v>0.91666666666666663</v>
      </c>
      <c r="C66" s="6">
        <f t="shared" si="2"/>
        <v>44014</v>
      </c>
      <c r="D66" s="10" t="s">
        <v>18</v>
      </c>
      <c r="E66" s="7" t="s">
        <v>19</v>
      </c>
      <c r="F66" s="10" t="s">
        <v>30</v>
      </c>
      <c r="G66" s="8">
        <f t="shared" si="4"/>
        <v>4</v>
      </c>
      <c r="H66" s="8" t="str">
        <f>+IF(WEEKDAY(Tabla1[[#This Row],[Fecha]])=5,"ON LINE","PRESENCIAL")</f>
        <v>ON LINE</v>
      </c>
      <c r="I66" s="10" t="s">
        <v>43</v>
      </c>
    </row>
    <row r="67" spans="1:9" ht="16.5" x14ac:dyDescent="0.35">
      <c r="A67" s="5">
        <v>0.75</v>
      </c>
      <c r="B67" s="5">
        <v>0.875</v>
      </c>
      <c r="C67" s="6">
        <f t="shared" si="2"/>
        <v>44015</v>
      </c>
      <c r="D67" s="10" t="s">
        <v>54</v>
      </c>
      <c r="E67" s="10"/>
      <c r="F67" s="10" t="s">
        <v>56</v>
      </c>
      <c r="G67" s="8">
        <f t="shared" si="4"/>
        <v>3</v>
      </c>
      <c r="H67" s="8" t="str">
        <f>+IF(WEEKDAY(Tabla1[[#This Row],[Fecha]])=5,"ON LINE","PRESENCIAL")</f>
        <v>PRESENCIAL</v>
      </c>
      <c r="I67" s="10"/>
    </row>
    <row r="68" spans="1:9" ht="16.5" x14ac:dyDescent="0.35">
      <c r="A68" s="5">
        <v>0.33333333333333331</v>
      </c>
      <c r="B68" s="5">
        <v>0.54166666666666663</v>
      </c>
      <c r="C68" s="6">
        <f t="shared" si="2"/>
        <v>44016</v>
      </c>
      <c r="D68" s="10" t="s">
        <v>35</v>
      </c>
      <c r="E68" s="10"/>
      <c r="F68" s="10"/>
      <c r="G68" s="8"/>
      <c r="H68" s="8" t="str">
        <f>+IF(WEEKDAY(Tabla1[[#This Row],[Fecha]])=5,"ON LINE","PRESENCIAL")</f>
        <v>PRESENCIAL</v>
      </c>
      <c r="I68" s="10"/>
    </row>
    <row r="69" spans="1:9" ht="16.5" x14ac:dyDescent="0.35">
      <c r="A69" s="5">
        <v>0.75</v>
      </c>
      <c r="B69" s="5">
        <v>0.91666666666666663</v>
      </c>
      <c r="C69" s="6">
        <f t="shared" si="2"/>
        <v>44021</v>
      </c>
      <c r="D69" s="10" t="s">
        <v>35</v>
      </c>
      <c r="E69" s="10"/>
      <c r="F69" s="10"/>
      <c r="G69" s="8"/>
      <c r="H69" s="8" t="str">
        <f>+IF(WEEKDAY(Tabla1[[#This Row],[Fecha]])=5,"ON LINE","PRESENCIAL")</f>
        <v>ON LINE</v>
      </c>
      <c r="I69" s="10"/>
    </row>
    <row r="70" spans="1:9" ht="16.5" x14ac:dyDescent="0.35">
      <c r="A70" s="5">
        <v>0.75</v>
      </c>
      <c r="B70" s="5">
        <v>0.875</v>
      </c>
      <c r="C70" s="6">
        <f t="shared" si="2"/>
        <v>44022</v>
      </c>
      <c r="D70" s="10" t="s">
        <v>35</v>
      </c>
      <c r="E70" s="10"/>
      <c r="F70" s="10"/>
      <c r="G70" s="8"/>
      <c r="H70" s="8" t="str">
        <f>+IF(WEEKDAY(Tabla1[[#This Row],[Fecha]])=5,"ON LINE","PRESENCIAL")</f>
        <v>PRESENCIAL</v>
      </c>
      <c r="I70" s="10"/>
    </row>
    <row r="71" spans="1:9" ht="16.5" x14ac:dyDescent="0.35">
      <c r="A71" s="5">
        <v>0.33333333333333331</v>
      </c>
      <c r="B71" s="5">
        <v>0.54166666666666663</v>
      </c>
      <c r="C71" s="6">
        <f t="shared" si="2"/>
        <v>44023</v>
      </c>
      <c r="D71" s="10" t="s">
        <v>35</v>
      </c>
      <c r="E71" s="10"/>
      <c r="F71" s="10"/>
      <c r="G71" s="8"/>
      <c r="H71" s="8" t="str">
        <f>+IF(WEEKDAY(Tabla1[[#This Row],[Fecha]])=5,"ON LINE","PRESENCIAL")</f>
        <v>PRESENCIAL</v>
      </c>
      <c r="I71" s="10"/>
    </row>
    <row r="72" spans="1:9" ht="16.5" x14ac:dyDescent="0.35">
      <c r="A72" s="5">
        <v>0.75</v>
      </c>
      <c r="B72" s="5">
        <v>0.91666666666666663</v>
      </c>
      <c r="C72" s="6">
        <f t="shared" si="2"/>
        <v>44028</v>
      </c>
      <c r="D72" s="10" t="s">
        <v>35</v>
      </c>
      <c r="E72" s="10"/>
      <c r="F72" s="10"/>
      <c r="G72" s="8"/>
      <c r="H72" s="8" t="str">
        <f>+IF(WEEKDAY(Tabla1[[#This Row],[Fecha]])=5,"ON LINE","PRESENCIAL")</f>
        <v>ON LINE</v>
      </c>
      <c r="I72" s="10"/>
    </row>
    <row r="73" spans="1:9" ht="16.5" x14ac:dyDescent="0.35">
      <c r="A73" s="5">
        <v>0.75</v>
      </c>
      <c r="B73" s="5">
        <v>0.875</v>
      </c>
      <c r="C73" s="6">
        <f t="shared" si="2"/>
        <v>44029</v>
      </c>
      <c r="D73" s="10" t="s">
        <v>35</v>
      </c>
      <c r="E73" s="10"/>
      <c r="F73" s="10"/>
      <c r="G73" s="8"/>
      <c r="H73" s="8" t="str">
        <f>+IF(WEEKDAY(Tabla1[[#This Row],[Fecha]])=5,"ON LINE","PRESENCIAL")</f>
        <v>PRESENCIAL</v>
      </c>
      <c r="I73" s="10" t="s">
        <v>45</v>
      </c>
    </row>
    <row r="74" spans="1:9" ht="16.5" x14ac:dyDescent="0.35">
      <c r="A74" s="5">
        <v>0.33333333333333331</v>
      </c>
      <c r="B74" s="5">
        <v>0.54166666666666663</v>
      </c>
      <c r="C74" s="6">
        <f t="shared" si="2"/>
        <v>44030</v>
      </c>
      <c r="D74" s="10" t="s">
        <v>35</v>
      </c>
      <c r="E74" s="7"/>
      <c r="F74" s="10"/>
      <c r="G74" s="8"/>
      <c r="H74" s="8" t="str">
        <f>+IF(WEEKDAY(Tabla1[[#This Row],[Fecha]])=5,"ON LINE","PRESENCIAL")</f>
        <v>PRESENCIAL</v>
      </c>
      <c r="I74" s="10"/>
    </row>
    <row r="75" spans="1:9" ht="16.5" x14ac:dyDescent="0.35">
      <c r="A75" s="5">
        <v>0.75</v>
      </c>
      <c r="B75" s="5">
        <v>0.91666666666666663</v>
      </c>
      <c r="C75" s="6">
        <f t="shared" si="2"/>
        <v>44035</v>
      </c>
      <c r="D75" s="10" t="s">
        <v>35</v>
      </c>
      <c r="E75" s="10"/>
      <c r="F75" s="10"/>
      <c r="G75" s="8"/>
      <c r="H75" s="8" t="str">
        <f>+IF(WEEKDAY(Tabla1[[#This Row],[Fecha]])=5,"ON LINE","PRESENCIAL")</f>
        <v>ON LINE</v>
      </c>
      <c r="I75" s="10"/>
    </row>
    <row r="76" spans="1:9" ht="16.5" x14ac:dyDescent="0.35">
      <c r="A76" s="5">
        <v>0.75</v>
      </c>
      <c r="B76" s="5">
        <v>0.875</v>
      </c>
      <c r="C76" s="6">
        <f t="shared" si="2"/>
        <v>44036</v>
      </c>
      <c r="D76" s="10" t="s">
        <v>35</v>
      </c>
      <c r="E76" s="10"/>
      <c r="F76" s="10"/>
      <c r="G76" s="8"/>
      <c r="H76" s="8" t="str">
        <f>+IF(WEEKDAY(Tabla1[[#This Row],[Fecha]])=5,"ON LINE","PRESENCIAL")</f>
        <v>PRESENCIAL</v>
      </c>
      <c r="I76" s="10"/>
    </row>
    <row r="77" spans="1:9" ht="16.5" x14ac:dyDescent="0.35">
      <c r="A77" s="5">
        <v>0.33333333333333331</v>
      </c>
      <c r="B77" s="5">
        <v>0.54166666666666663</v>
      </c>
      <c r="C77" s="6">
        <f t="shared" ref="C77:C79" si="5">C74+7</f>
        <v>44037</v>
      </c>
      <c r="D77" s="10" t="s">
        <v>35</v>
      </c>
      <c r="E77" s="10"/>
      <c r="F77" s="10"/>
      <c r="G77" s="8"/>
      <c r="H77" s="8" t="str">
        <f>+IF(WEEKDAY(Tabla1[[#This Row],[Fecha]])=5,"ON LINE","PRESENCIAL")</f>
        <v>PRESENCIAL</v>
      </c>
      <c r="I77" s="10"/>
    </row>
    <row r="78" spans="1:9" ht="16.5" x14ac:dyDescent="0.35">
      <c r="A78" s="5">
        <v>0.75</v>
      </c>
      <c r="B78" s="5">
        <v>0.91666666666666663</v>
      </c>
      <c r="C78" s="6">
        <f t="shared" si="5"/>
        <v>44042</v>
      </c>
      <c r="D78" s="10" t="s">
        <v>35</v>
      </c>
      <c r="E78" s="10"/>
      <c r="F78" s="10"/>
      <c r="G78" s="8"/>
      <c r="H78" s="8" t="str">
        <f>+IF(WEEKDAY(Tabla1[[#This Row],[Fecha]])=5,"ON LINE","PRESENCIAL")</f>
        <v>ON LINE</v>
      </c>
      <c r="I78" s="10"/>
    </row>
    <row r="79" spans="1:9" ht="16.5" x14ac:dyDescent="0.35">
      <c r="A79" s="5">
        <v>0.75</v>
      </c>
      <c r="B79" s="5">
        <v>0.875</v>
      </c>
      <c r="C79" s="6">
        <f t="shared" si="5"/>
        <v>44043</v>
      </c>
      <c r="D79" s="7" t="s">
        <v>9</v>
      </c>
      <c r="E79" s="7" t="s">
        <v>17</v>
      </c>
      <c r="F79" s="7" t="s">
        <v>55</v>
      </c>
      <c r="G79" s="8">
        <f t="shared" ref="G79" si="6">HOUR(B79)-HOUR(A79)</f>
        <v>3</v>
      </c>
      <c r="H79" s="8" t="str">
        <f>+IF(WEEKDAY(Tabla1[[#This Row],[Fecha]])=5,"ON LINE","PRESENCIAL")</f>
        <v>PRESENCIAL</v>
      </c>
      <c r="I79" s="10" t="s">
        <v>44</v>
      </c>
    </row>
    <row r="80" spans="1:9" ht="16.5" x14ac:dyDescent="0.35">
      <c r="A80" s="5"/>
      <c r="B80" s="5"/>
      <c r="C80" s="20" t="s">
        <v>48</v>
      </c>
      <c r="D80" s="7"/>
      <c r="E80" s="7"/>
      <c r="F80" s="7"/>
      <c r="G80" s="8"/>
      <c r="H80" s="8"/>
      <c r="I80" s="10" t="s">
        <v>47</v>
      </c>
    </row>
    <row r="81" spans="1:9" ht="16.5" x14ac:dyDescent="0.35">
      <c r="A81" s="11" t="s">
        <v>20</v>
      </c>
      <c r="B81" s="11"/>
      <c r="C81" s="11"/>
      <c r="D81" s="10"/>
      <c r="E81" s="10"/>
      <c r="F81" s="10"/>
      <c r="G81" s="12">
        <f>SUBTOTAL(109,Tabla1[Horas])</f>
        <v>240</v>
      </c>
      <c r="H81" s="12"/>
      <c r="I81" s="10"/>
    </row>
    <row r="82" spans="1:9" x14ac:dyDescent="0.25">
      <c r="G82" s="9"/>
      <c r="H82" s="9"/>
    </row>
    <row r="84" spans="1:9" x14ac:dyDescent="0.25">
      <c r="A84" s="13" t="s">
        <v>21</v>
      </c>
      <c r="B84" t="s">
        <v>23</v>
      </c>
      <c r="C84"/>
      <c r="D84" s="13" t="s">
        <v>21</v>
      </c>
      <c r="E84" t="s">
        <v>23</v>
      </c>
      <c r="F84" t="s">
        <v>51</v>
      </c>
    </row>
    <row r="85" spans="1:9" x14ac:dyDescent="0.25">
      <c r="A85" s="14" t="s">
        <v>14</v>
      </c>
      <c r="B85" s="16">
        <v>3</v>
      </c>
      <c r="C85"/>
      <c r="D85" s="14" t="s">
        <v>50</v>
      </c>
      <c r="E85" s="15">
        <v>80</v>
      </c>
      <c r="F85" s="21">
        <v>0.33333333333333331</v>
      </c>
    </row>
    <row r="86" spans="1:9" x14ac:dyDescent="0.25">
      <c r="A86" s="14" t="s">
        <v>11</v>
      </c>
      <c r="B86" s="16">
        <v>24</v>
      </c>
      <c r="C86"/>
      <c r="D86" s="14" t="s">
        <v>49</v>
      </c>
      <c r="E86" s="15">
        <v>160</v>
      </c>
      <c r="F86" s="21">
        <v>0.66666666666666663</v>
      </c>
    </row>
    <row r="87" spans="1:9" x14ac:dyDescent="0.25">
      <c r="A87" s="14" t="s">
        <v>12</v>
      </c>
      <c r="B87" s="16">
        <v>29</v>
      </c>
      <c r="C87"/>
      <c r="D87" s="14" t="s">
        <v>36</v>
      </c>
      <c r="E87" s="15"/>
      <c r="F87" s="21">
        <v>0</v>
      </c>
    </row>
    <row r="88" spans="1:9" x14ac:dyDescent="0.25">
      <c r="A88" s="14" t="s">
        <v>24</v>
      </c>
      <c r="B88" s="16">
        <v>31</v>
      </c>
      <c r="C88"/>
      <c r="D88" s="14" t="s">
        <v>22</v>
      </c>
      <c r="E88" s="15">
        <v>240</v>
      </c>
      <c r="F88" s="21">
        <v>1</v>
      </c>
    </row>
    <row r="89" spans="1:9" x14ac:dyDescent="0.25">
      <c r="A89" s="14" t="s">
        <v>25</v>
      </c>
      <c r="B89" s="16">
        <v>24</v>
      </c>
      <c r="C89"/>
    </row>
    <row r="90" spans="1:9" x14ac:dyDescent="0.25">
      <c r="A90" s="14" t="s">
        <v>26</v>
      </c>
      <c r="B90" s="16">
        <v>26</v>
      </c>
      <c r="C90"/>
    </row>
    <row r="91" spans="1:9" x14ac:dyDescent="0.25">
      <c r="A91" s="14" t="s">
        <v>27</v>
      </c>
      <c r="B91" s="16">
        <v>25</v>
      </c>
      <c r="C91"/>
    </row>
    <row r="92" spans="1:9" x14ac:dyDescent="0.25">
      <c r="A92" s="14" t="s">
        <v>28</v>
      </c>
      <c r="B92" s="16">
        <v>24</v>
      </c>
      <c r="C92"/>
    </row>
    <row r="93" spans="1:9" x14ac:dyDescent="0.25">
      <c r="A93" s="14" t="s">
        <v>29</v>
      </c>
      <c r="B93" s="16">
        <v>24</v>
      </c>
      <c r="C93"/>
    </row>
    <row r="94" spans="1:9" x14ac:dyDescent="0.25">
      <c r="A94" s="14" t="s">
        <v>30</v>
      </c>
      <c r="B94" s="16">
        <v>24</v>
      </c>
      <c r="C94"/>
    </row>
    <row r="95" spans="1:9" x14ac:dyDescent="0.25">
      <c r="A95" s="14" t="s">
        <v>56</v>
      </c>
      <c r="B95" s="16">
        <v>3</v>
      </c>
      <c r="C95"/>
    </row>
    <row r="96" spans="1:9" x14ac:dyDescent="0.25">
      <c r="A96" s="14" t="s">
        <v>55</v>
      </c>
      <c r="B96" s="16">
        <v>3</v>
      </c>
      <c r="C96"/>
    </row>
    <row r="97" spans="1:3" x14ac:dyDescent="0.25">
      <c r="A97" s="14" t="s">
        <v>36</v>
      </c>
      <c r="B97" s="16"/>
      <c r="C97"/>
    </row>
    <row r="98" spans="1:3" x14ac:dyDescent="0.25">
      <c r="A98" s="14" t="s">
        <v>22</v>
      </c>
      <c r="B98" s="18">
        <v>240</v>
      </c>
      <c r="C98"/>
    </row>
    <row r="99" spans="1:3" x14ac:dyDescent="0.25">
      <c r="C99"/>
    </row>
    <row r="100" spans="1:3" x14ac:dyDescent="0.25">
      <c r="C100"/>
    </row>
    <row r="101" spans="1:3" x14ac:dyDescent="0.25">
      <c r="C101"/>
    </row>
  </sheetData>
  <mergeCells count="1">
    <mergeCell ref="A1:G1"/>
  </mergeCell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C67" zoomScale="120" zoomScaleNormal="120" workbookViewId="0">
      <selection activeCell="A86" sqref="A86"/>
    </sheetView>
  </sheetViews>
  <sheetFormatPr baseColWidth="10" defaultRowHeight="15" x14ac:dyDescent="0.25"/>
  <cols>
    <col min="1" max="1" width="21.85546875" bestFit="1" customWidth="1"/>
    <col min="2" max="2" width="14.5703125" bestFit="1" customWidth="1"/>
    <col min="3" max="3" width="31.7109375" style="2" bestFit="1" customWidth="1"/>
    <col min="4" max="4" width="17.5703125" bestFit="1" customWidth="1"/>
    <col min="5" max="5" width="14.5703125" bestFit="1" customWidth="1"/>
    <col min="6" max="6" width="15.5703125" bestFit="1" customWidth="1"/>
    <col min="7" max="7" width="13.5703125" style="2" bestFit="1" customWidth="1"/>
    <col min="8" max="8" width="13.5703125" style="2" customWidth="1"/>
    <col min="9" max="9" width="42.7109375" bestFit="1" customWidth="1"/>
  </cols>
  <sheetData>
    <row r="1" spans="1:9" x14ac:dyDescent="0.25">
      <c r="A1" s="56" t="s">
        <v>53</v>
      </c>
      <c r="B1" s="56"/>
      <c r="C1" s="56"/>
      <c r="D1" s="56"/>
      <c r="E1" s="56"/>
      <c r="F1" s="56"/>
      <c r="G1" s="56"/>
      <c r="H1" s="17"/>
    </row>
    <row r="3" spans="1:9" ht="16.5" x14ac:dyDescent="0.35">
      <c r="A3" s="3" t="s">
        <v>4</v>
      </c>
      <c r="B3" s="3" t="s">
        <v>5</v>
      </c>
      <c r="C3" s="4" t="s">
        <v>3</v>
      </c>
      <c r="D3" s="3" t="s">
        <v>13</v>
      </c>
      <c r="E3" s="3" t="s">
        <v>2</v>
      </c>
      <c r="F3" s="3" t="s">
        <v>1</v>
      </c>
      <c r="G3" s="4" t="s">
        <v>0</v>
      </c>
      <c r="H3" s="4" t="s">
        <v>31</v>
      </c>
      <c r="I3" s="19" t="s">
        <v>40</v>
      </c>
    </row>
    <row r="4" spans="1:9" ht="16.5" x14ac:dyDescent="0.35">
      <c r="A4" s="5">
        <v>0.75</v>
      </c>
      <c r="B4" s="5">
        <v>0.875</v>
      </c>
      <c r="C4" s="6">
        <v>43868</v>
      </c>
      <c r="D4" s="7" t="s">
        <v>37</v>
      </c>
      <c r="E4" s="7" t="s">
        <v>17</v>
      </c>
      <c r="F4" s="7" t="s">
        <v>14</v>
      </c>
      <c r="G4" s="8">
        <f>HOUR(B4)-HOUR(A4)</f>
        <v>3</v>
      </c>
      <c r="H4" s="8" t="str">
        <f>+IF(WEEKDAY(Tabla13[[#This Row],[Fecha]])=5,"ON LINE","PRESENCIAL")</f>
        <v>PRESENCIAL</v>
      </c>
      <c r="I4" s="10"/>
    </row>
    <row r="5" spans="1:9" ht="16.5" x14ac:dyDescent="0.35">
      <c r="A5" s="5">
        <v>0.33333333333333331</v>
      </c>
      <c r="B5" s="5">
        <v>0.58333333333333337</v>
      </c>
      <c r="C5" s="6">
        <v>43869</v>
      </c>
      <c r="D5" s="7" t="s">
        <v>15</v>
      </c>
      <c r="E5" s="7" t="s">
        <v>17</v>
      </c>
      <c r="F5" s="7" t="s">
        <v>11</v>
      </c>
      <c r="G5" s="8">
        <f t="shared" ref="G5:G29" si="0">HOUR(B5)-HOUR(A5)</f>
        <v>6</v>
      </c>
      <c r="H5" s="8" t="str">
        <f>+IF(WEEKDAY(Tabla13[[#This Row],[Fecha]])=5,"ON LINE","PRESENCIAL")</f>
        <v>PRESENCIAL</v>
      </c>
      <c r="I5" s="10"/>
    </row>
    <row r="6" spans="1:9" ht="16.5" x14ac:dyDescent="0.35">
      <c r="A6" s="5">
        <v>0.75</v>
      </c>
      <c r="B6" s="5">
        <v>0.875</v>
      </c>
      <c r="C6" s="6">
        <v>43874</v>
      </c>
      <c r="D6" s="7" t="s">
        <v>15</v>
      </c>
      <c r="E6" s="7" t="s">
        <v>17</v>
      </c>
      <c r="F6" s="7" t="s">
        <v>11</v>
      </c>
      <c r="G6" s="8">
        <f t="shared" si="0"/>
        <v>3</v>
      </c>
      <c r="H6" s="8" t="str">
        <f>+IF(WEEKDAY(Tabla13[[#This Row],[Fecha]])=5,"ON LINE","PRESENCIAL")</f>
        <v>ON LINE</v>
      </c>
      <c r="I6" s="10"/>
    </row>
    <row r="7" spans="1:9" ht="16.5" x14ac:dyDescent="0.35">
      <c r="A7" s="5">
        <v>0.75</v>
      </c>
      <c r="B7" s="5">
        <v>0.875</v>
      </c>
      <c r="C7" s="6">
        <f t="shared" ref="C7:C70" si="1">C4+7</f>
        <v>43875</v>
      </c>
      <c r="D7" s="7" t="s">
        <v>15</v>
      </c>
      <c r="E7" s="7" t="s">
        <v>17</v>
      </c>
      <c r="F7" s="7" t="s">
        <v>11</v>
      </c>
      <c r="G7" s="8">
        <f t="shared" si="0"/>
        <v>3</v>
      </c>
      <c r="H7" s="8" t="str">
        <f>+IF(WEEKDAY(Tabla13[[#This Row],[Fecha]])=5,"ON LINE","PRESENCIAL")</f>
        <v>PRESENCIAL</v>
      </c>
      <c r="I7" s="10"/>
    </row>
    <row r="8" spans="1:9" ht="16.5" x14ac:dyDescent="0.35">
      <c r="A8" s="5">
        <v>0.33333333333333331</v>
      </c>
      <c r="B8" s="5">
        <v>0.58333333333333337</v>
      </c>
      <c r="C8" s="6">
        <f t="shared" si="1"/>
        <v>43876</v>
      </c>
      <c r="D8" s="7" t="s">
        <v>15</v>
      </c>
      <c r="E8" s="7" t="s">
        <v>17</v>
      </c>
      <c r="F8" s="7" t="s">
        <v>11</v>
      </c>
      <c r="G8" s="8">
        <f t="shared" si="0"/>
        <v>6</v>
      </c>
      <c r="H8" s="8" t="str">
        <f>+IF(WEEKDAY(Tabla13[[#This Row],[Fecha]])=5,"ON LINE","PRESENCIAL")</f>
        <v>PRESENCIAL</v>
      </c>
      <c r="I8" s="10"/>
    </row>
    <row r="9" spans="1:9" ht="16.5" x14ac:dyDescent="0.35">
      <c r="A9" s="5">
        <v>0.75</v>
      </c>
      <c r="B9" s="5">
        <v>0.875</v>
      </c>
      <c r="C9" s="6">
        <f t="shared" si="1"/>
        <v>43881</v>
      </c>
      <c r="D9" s="7" t="s">
        <v>15</v>
      </c>
      <c r="E9" s="7" t="s">
        <v>17</v>
      </c>
      <c r="F9" s="7" t="s">
        <v>11</v>
      </c>
      <c r="G9" s="8">
        <f t="shared" si="0"/>
        <v>3</v>
      </c>
      <c r="H9" s="8" t="str">
        <f>+IF(WEEKDAY(Tabla13[[#This Row],[Fecha]])=5,"ON LINE","PRESENCIAL")</f>
        <v>ON LINE</v>
      </c>
      <c r="I9" s="10"/>
    </row>
    <row r="10" spans="1:9" ht="16.5" x14ac:dyDescent="0.35">
      <c r="A10" s="5">
        <v>0.75</v>
      </c>
      <c r="B10" s="5">
        <v>0.875</v>
      </c>
      <c r="C10" s="6">
        <f t="shared" si="1"/>
        <v>43882</v>
      </c>
      <c r="D10" s="7" t="s">
        <v>15</v>
      </c>
      <c r="E10" s="7" t="s">
        <v>17</v>
      </c>
      <c r="F10" s="7" t="s">
        <v>11</v>
      </c>
      <c r="G10" s="8">
        <f t="shared" si="0"/>
        <v>3</v>
      </c>
      <c r="H10" s="8" t="str">
        <f>+IF(WEEKDAY(Tabla13[[#This Row],[Fecha]])=5,"ON LINE","PRESENCIAL")</f>
        <v>PRESENCIAL</v>
      </c>
      <c r="I10" s="10"/>
    </row>
    <row r="11" spans="1:9" ht="16.5" x14ac:dyDescent="0.35">
      <c r="A11" s="5">
        <v>0.33333333333333331</v>
      </c>
      <c r="B11" s="5">
        <v>0.58333333333333337</v>
      </c>
      <c r="C11" s="6">
        <f t="shared" si="1"/>
        <v>43883</v>
      </c>
      <c r="D11" s="7" t="s">
        <v>7</v>
      </c>
      <c r="E11" s="7" t="s">
        <v>17</v>
      </c>
      <c r="F11" s="7" t="s">
        <v>12</v>
      </c>
      <c r="G11" s="8">
        <f t="shared" si="0"/>
        <v>6</v>
      </c>
      <c r="H11" s="8" t="str">
        <f>+IF(WEEKDAY(Tabla13[[#This Row],[Fecha]])=5,"ON LINE","PRESENCIAL")</f>
        <v>PRESENCIAL</v>
      </c>
      <c r="I11" s="10"/>
    </row>
    <row r="12" spans="1:9" ht="16.5" x14ac:dyDescent="0.35">
      <c r="A12" s="5">
        <v>0.75</v>
      </c>
      <c r="B12" s="5">
        <v>0.875</v>
      </c>
      <c r="C12" s="6">
        <f t="shared" si="1"/>
        <v>43888</v>
      </c>
      <c r="D12" s="7" t="s">
        <v>7</v>
      </c>
      <c r="E12" s="7" t="s">
        <v>17</v>
      </c>
      <c r="F12" s="7" t="s">
        <v>12</v>
      </c>
      <c r="G12" s="8">
        <f t="shared" si="0"/>
        <v>3</v>
      </c>
      <c r="H12" s="8" t="str">
        <f>+IF(WEEKDAY(Tabla13[[#This Row],[Fecha]])=5,"ON LINE","PRESENCIAL")</f>
        <v>ON LINE</v>
      </c>
      <c r="I12" s="10"/>
    </row>
    <row r="13" spans="1:9" ht="16.5" x14ac:dyDescent="0.35">
      <c r="A13" s="5">
        <v>0.75</v>
      </c>
      <c r="B13" s="5">
        <v>0.875</v>
      </c>
      <c r="C13" s="6">
        <f t="shared" si="1"/>
        <v>43889</v>
      </c>
      <c r="D13" s="7" t="s">
        <v>7</v>
      </c>
      <c r="E13" s="7" t="s">
        <v>17</v>
      </c>
      <c r="F13" s="7" t="s">
        <v>12</v>
      </c>
      <c r="G13" s="8">
        <f t="shared" si="0"/>
        <v>3</v>
      </c>
      <c r="H13" s="8" t="str">
        <f>+IF(WEEKDAY(Tabla13[[#This Row],[Fecha]])=5,"ON LINE","PRESENCIAL")</f>
        <v>PRESENCIAL</v>
      </c>
      <c r="I13" s="10"/>
    </row>
    <row r="14" spans="1:9" ht="16.5" x14ac:dyDescent="0.35">
      <c r="A14" s="5">
        <v>0.33333333333333331</v>
      </c>
      <c r="B14" s="5">
        <v>0.58333333333333337</v>
      </c>
      <c r="C14" s="6">
        <f t="shared" si="1"/>
        <v>43890</v>
      </c>
      <c r="D14" s="7" t="s">
        <v>7</v>
      </c>
      <c r="E14" s="7" t="s">
        <v>17</v>
      </c>
      <c r="F14" s="7" t="s">
        <v>12</v>
      </c>
      <c r="G14" s="8">
        <f t="shared" si="0"/>
        <v>6</v>
      </c>
      <c r="H14" s="8" t="str">
        <f>+IF(WEEKDAY(Tabla13[[#This Row],[Fecha]])=5,"ON LINE","PRESENCIAL")</f>
        <v>PRESENCIAL</v>
      </c>
      <c r="I14" s="10"/>
    </row>
    <row r="15" spans="1:9" ht="16.5" x14ac:dyDescent="0.35">
      <c r="A15" s="5">
        <v>0.75</v>
      </c>
      <c r="B15" s="5">
        <v>0.875</v>
      </c>
      <c r="C15" s="6">
        <f t="shared" si="1"/>
        <v>43895</v>
      </c>
      <c r="D15" s="7" t="s">
        <v>7</v>
      </c>
      <c r="E15" s="7" t="s">
        <v>17</v>
      </c>
      <c r="F15" s="7" t="s">
        <v>12</v>
      </c>
      <c r="G15" s="8">
        <f t="shared" si="0"/>
        <v>3</v>
      </c>
      <c r="H15" s="8" t="str">
        <f>+IF(WEEKDAY(Tabla13[[#This Row],[Fecha]])=5,"ON LINE","PRESENCIAL")</f>
        <v>ON LINE</v>
      </c>
      <c r="I15" s="10"/>
    </row>
    <row r="16" spans="1:9" ht="16.5" x14ac:dyDescent="0.35">
      <c r="A16" s="5">
        <v>0.75</v>
      </c>
      <c r="B16" s="5">
        <v>0.875</v>
      </c>
      <c r="C16" s="6">
        <f t="shared" si="1"/>
        <v>43896</v>
      </c>
      <c r="D16" s="7" t="s">
        <v>7</v>
      </c>
      <c r="E16" s="7" t="s">
        <v>17</v>
      </c>
      <c r="F16" s="7" t="s">
        <v>12</v>
      </c>
      <c r="G16" s="8">
        <f t="shared" si="0"/>
        <v>3</v>
      </c>
      <c r="H16" s="8" t="str">
        <f>+IF(WEEKDAY(Tabla13[[#This Row],[Fecha]])=5,"ON LINE","PRESENCIAL")</f>
        <v>PRESENCIAL</v>
      </c>
      <c r="I16" s="10"/>
    </row>
    <row r="17" spans="1:9" ht="16.5" x14ac:dyDescent="0.35">
      <c r="A17" s="5">
        <v>0.33333333333333331</v>
      </c>
      <c r="B17" s="5">
        <v>0.58333333333333337</v>
      </c>
      <c r="C17" s="6">
        <f t="shared" si="1"/>
        <v>43897</v>
      </c>
      <c r="D17" s="7" t="s">
        <v>7</v>
      </c>
      <c r="E17" s="7" t="s">
        <v>17</v>
      </c>
      <c r="F17" s="7" t="s">
        <v>12</v>
      </c>
      <c r="G17" s="8">
        <f t="shared" si="0"/>
        <v>6</v>
      </c>
      <c r="H17" s="8" t="str">
        <f>+IF(WEEKDAY(Tabla13[[#This Row],[Fecha]])=5,"ON LINE","PRESENCIAL")</f>
        <v>PRESENCIAL</v>
      </c>
      <c r="I17" s="10"/>
    </row>
    <row r="18" spans="1:9" ht="16.5" x14ac:dyDescent="0.35">
      <c r="A18" s="5">
        <v>0.75</v>
      </c>
      <c r="B18" s="5">
        <v>0.875</v>
      </c>
      <c r="C18" s="6">
        <f t="shared" si="1"/>
        <v>43902</v>
      </c>
      <c r="D18" s="7" t="s">
        <v>6</v>
      </c>
      <c r="E18" s="7" t="s">
        <v>17</v>
      </c>
      <c r="F18" s="7" t="s">
        <v>24</v>
      </c>
      <c r="G18" s="8">
        <f t="shared" si="0"/>
        <v>3</v>
      </c>
      <c r="H18" s="8" t="str">
        <f>+IF(WEEKDAY(Tabla13[[#This Row],[Fecha]])=5,"ON LINE","PRESENCIAL")</f>
        <v>ON LINE</v>
      </c>
      <c r="I18" s="10"/>
    </row>
    <row r="19" spans="1:9" ht="16.5" x14ac:dyDescent="0.35">
      <c r="A19" s="5">
        <v>0.75</v>
      </c>
      <c r="B19" s="5">
        <v>0.875</v>
      </c>
      <c r="C19" s="6">
        <f t="shared" si="1"/>
        <v>43903</v>
      </c>
      <c r="D19" s="7" t="s">
        <v>6</v>
      </c>
      <c r="E19" s="7" t="s">
        <v>17</v>
      </c>
      <c r="F19" s="7" t="s">
        <v>24</v>
      </c>
      <c r="G19" s="8">
        <f t="shared" si="0"/>
        <v>3</v>
      </c>
      <c r="H19" s="8" t="str">
        <f>+IF(WEEKDAY(Tabla13[[#This Row],[Fecha]])=5,"ON LINE","PRESENCIAL")</f>
        <v>PRESENCIAL</v>
      </c>
      <c r="I19" s="10"/>
    </row>
    <row r="20" spans="1:9" ht="16.5" x14ac:dyDescent="0.35">
      <c r="A20" s="5">
        <v>0.33333333333333331</v>
      </c>
      <c r="B20" s="5">
        <v>0.58333333333333337</v>
      </c>
      <c r="C20" s="6">
        <f t="shared" si="1"/>
        <v>43904</v>
      </c>
      <c r="D20" s="7" t="s">
        <v>6</v>
      </c>
      <c r="E20" s="7" t="s">
        <v>17</v>
      </c>
      <c r="F20" s="7" t="s">
        <v>24</v>
      </c>
      <c r="G20" s="8">
        <f t="shared" si="0"/>
        <v>6</v>
      </c>
      <c r="H20" s="8" t="str">
        <f>+IF(WEEKDAY(Tabla13[[#This Row],[Fecha]])=5,"ON LINE","PRESENCIAL")</f>
        <v>PRESENCIAL</v>
      </c>
      <c r="I20" s="10"/>
    </row>
    <row r="21" spans="1:9" ht="16.5" x14ac:dyDescent="0.35">
      <c r="A21" s="5">
        <v>0.75</v>
      </c>
      <c r="B21" s="5">
        <v>0.875</v>
      </c>
      <c r="C21" s="6">
        <f t="shared" si="1"/>
        <v>43909</v>
      </c>
      <c r="D21" s="7" t="s">
        <v>6</v>
      </c>
      <c r="E21" s="7" t="s">
        <v>17</v>
      </c>
      <c r="F21" s="7" t="s">
        <v>24</v>
      </c>
      <c r="G21" s="8">
        <f t="shared" si="0"/>
        <v>3</v>
      </c>
      <c r="H21" s="8" t="str">
        <f>+IF(WEEKDAY(Tabla13[[#This Row],[Fecha]])=5,"ON LINE","PRESENCIAL")</f>
        <v>ON LINE</v>
      </c>
      <c r="I21" s="10"/>
    </row>
    <row r="22" spans="1:9" ht="16.5" x14ac:dyDescent="0.35">
      <c r="A22" s="5">
        <v>0.75</v>
      </c>
      <c r="B22" s="5">
        <v>0.875</v>
      </c>
      <c r="C22" s="6">
        <f t="shared" si="1"/>
        <v>43910</v>
      </c>
      <c r="D22" s="7" t="s">
        <v>6</v>
      </c>
      <c r="E22" s="7" t="s">
        <v>17</v>
      </c>
      <c r="F22" s="7" t="s">
        <v>24</v>
      </c>
      <c r="G22" s="8">
        <f t="shared" si="0"/>
        <v>3</v>
      </c>
      <c r="H22" s="8" t="str">
        <f>+IF(WEEKDAY(Tabla13[[#This Row],[Fecha]])=5,"ON LINE","PRESENCIAL")</f>
        <v>PRESENCIAL</v>
      </c>
      <c r="I22" s="10"/>
    </row>
    <row r="23" spans="1:9" ht="16.5" x14ac:dyDescent="0.35">
      <c r="A23" s="5">
        <v>0.33333333333333331</v>
      </c>
      <c r="B23" s="5">
        <v>0.58333333333333337</v>
      </c>
      <c r="C23" s="6">
        <f t="shared" si="1"/>
        <v>43911</v>
      </c>
      <c r="D23" s="7" t="s">
        <v>6</v>
      </c>
      <c r="E23" s="7" t="s">
        <v>17</v>
      </c>
      <c r="F23" s="7" t="s">
        <v>24</v>
      </c>
      <c r="G23" s="8">
        <f t="shared" si="0"/>
        <v>6</v>
      </c>
      <c r="H23" s="8" t="str">
        <f>+IF(WEEKDAY(Tabla13[[#This Row],[Fecha]])=5,"ON LINE","PRESENCIAL")</f>
        <v>PRESENCIAL</v>
      </c>
      <c r="I23" s="10"/>
    </row>
    <row r="24" spans="1:9" ht="16.5" x14ac:dyDescent="0.35">
      <c r="A24" s="5">
        <v>0.75</v>
      </c>
      <c r="B24" s="5">
        <v>0.875</v>
      </c>
      <c r="C24" s="6">
        <f t="shared" si="1"/>
        <v>43916</v>
      </c>
      <c r="D24" s="7" t="s">
        <v>6</v>
      </c>
      <c r="E24" s="7" t="s">
        <v>17</v>
      </c>
      <c r="F24" s="7" t="s">
        <v>24</v>
      </c>
      <c r="G24" s="8">
        <f t="shared" si="0"/>
        <v>3</v>
      </c>
      <c r="H24" s="8" t="str">
        <f>+IF(WEEKDAY(Tabla13[[#This Row],[Fecha]])=5,"ON LINE","PRESENCIAL")</f>
        <v>ON LINE</v>
      </c>
      <c r="I24" s="10"/>
    </row>
    <row r="25" spans="1:9" ht="16.5" x14ac:dyDescent="0.35">
      <c r="A25" s="5">
        <v>0.75</v>
      </c>
      <c r="B25" s="5">
        <v>0.875</v>
      </c>
      <c r="C25" s="6">
        <f t="shared" si="1"/>
        <v>43917</v>
      </c>
      <c r="D25" s="7" t="s">
        <v>6</v>
      </c>
      <c r="E25" s="7" t="s">
        <v>17</v>
      </c>
      <c r="F25" s="7" t="s">
        <v>24</v>
      </c>
      <c r="G25" s="8">
        <f>HOUR(B25)-HOUR(A25)</f>
        <v>3</v>
      </c>
      <c r="H25" s="8" t="str">
        <f>+IF(WEEKDAY(Tabla13[[#This Row],[Fecha]])=5,"ON LINE","PRESENCIAL")</f>
        <v>PRESENCIAL</v>
      </c>
      <c r="I25" s="10" t="s">
        <v>46</v>
      </c>
    </row>
    <row r="26" spans="1:9" ht="16.5" x14ac:dyDescent="0.35">
      <c r="A26" s="5">
        <v>0.33333333333333331</v>
      </c>
      <c r="B26" s="5">
        <v>0.58333333333333337</v>
      </c>
      <c r="C26" s="6">
        <f t="shared" si="1"/>
        <v>43918</v>
      </c>
      <c r="D26" s="7" t="s">
        <v>10</v>
      </c>
      <c r="E26" s="7" t="s">
        <v>16</v>
      </c>
      <c r="F26" s="7" t="s">
        <v>25</v>
      </c>
      <c r="G26" s="8">
        <f t="shared" si="0"/>
        <v>6</v>
      </c>
      <c r="H26" s="8" t="str">
        <f>+IF(WEEKDAY(Tabla13[[#This Row],[Fecha]])=5,"ON LINE","PRESENCIAL")</f>
        <v>PRESENCIAL</v>
      </c>
      <c r="I26" s="10"/>
    </row>
    <row r="27" spans="1:9" ht="16.5" x14ac:dyDescent="0.35">
      <c r="A27" s="5">
        <v>0.75</v>
      </c>
      <c r="B27" s="5">
        <v>0.875</v>
      </c>
      <c r="C27" s="6">
        <f t="shared" si="1"/>
        <v>43923</v>
      </c>
      <c r="D27" s="7" t="s">
        <v>10</v>
      </c>
      <c r="E27" s="7" t="s">
        <v>16</v>
      </c>
      <c r="F27" s="7" t="s">
        <v>25</v>
      </c>
      <c r="G27" s="8">
        <f t="shared" si="0"/>
        <v>3</v>
      </c>
      <c r="H27" s="8" t="str">
        <f>+IF(WEEKDAY(Tabla13[[#This Row],[Fecha]])=5,"ON LINE","PRESENCIAL")</f>
        <v>ON LINE</v>
      </c>
      <c r="I27" s="10"/>
    </row>
    <row r="28" spans="1:9" ht="16.5" x14ac:dyDescent="0.35">
      <c r="A28" s="5">
        <v>0.75</v>
      </c>
      <c r="B28" s="5">
        <v>0.875</v>
      </c>
      <c r="C28" s="6">
        <f t="shared" si="1"/>
        <v>43924</v>
      </c>
      <c r="D28" s="7" t="s">
        <v>10</v>
      </c>
      <c r="E28" s="7" t="s">
        <v>16</v>
      </c>
      <c r="F28" s="7" t="s">
        <v>25</v>
      </c>
      <c r="G28" s="8">
        <f t="shared" si="0"/>
        <v>3</v>
      </c>
      <c r="H28" s="8" t="str">
        <f>+IF(WEEKDAY(Tabla13[[#This Row],[Fecha]])=5,"ON LINE","PRESENCIAL")</f>
        <v>PRESENCIAL</v>
      </c>
      <c r="I28" s="10"/>
    </row>
    <row r="29" spans="1:9" ht="16.5" x14ac:dyDescent="0.35">
      <c r="A29" s="5">
        <v>0.33333333333333331</v>
      </c>
      <c r="B29" s="5">
        <v>0.58333333333333337</v>
      </c>
      <c r="C29" s="6">
        <f t="shared" si="1"/>
        <v>43925</v>
      </c>
      <c r="D29" s="7" t="s">
        <v>10</v>
      </c>
      <c r="E29" s="7" t="s">
        <v>16</v>
      </c>
      <c r="F29" s="7" t="s">
        <v>25</v>
      </c>
      <c r="G29" s="8">
        <f t="shared" si="0"/>
        <v>6</v>
      </c>
      <c r="H29" s="8" t="str">
        <f>+IF(WEEKDAY(Tabla13[[#This Row],[Fecha]])=5,"ON LINE","PRESENCIAL")</f>
        <v>PRESENCIAL</v>
      </c>
      <c r="I29" s="10"/>
    </row>
    <row r="30" spans="1:9" ht="16.5" x14ac:dyDescent="0.35">
      <c r="A30" s="5">
        <v>0.75</v>
      </c>
      <c r="B30" s="5">
        <v>0.875</v>
      </c>
      <c r="C30" s="6">
        <f t="shared" si="1"/>
        <v>43930</v>
      </c>
      <c r="D30" s="10" t="s">
        <v>32</v>
      </c>
      <c r="E30" s="10"/>
      <c r="F30" s="10"/>
      <c r="G30" s="8"/>
      <c r="H30" s="8" t="str">
        <f>+IF(WEEKDAY(Tabla13[[#This Row],[Fecha]])=5,"ON LINE","PRESENCIAL")</f>
        <v>ON LINE</v>
      </c>
      <c r="I30" s="10"/>
    </row>
    <row r="31" spans="1:9" ht="16.5" x14ac:dyDescent="0.35">
      <c r="A31" s="5">
        <v>0.75</v>
      </c>
      <c r="B31" s="5">
        <v>0.875</v>
      </c>
      <c r="C31" s="6">
        <f t="shared" si="1"/>
        <v>43931</v>
      </c>
      <c r="D31" s="10" t="s">
        <v>32</v>
      </c>
      <c r="E31" s="10"/>
      <c r="F31" s="10"/>
      <c r="G31" s="8"/>
      <c r="H31" s="8" t="str">
        <f>+IF(WEEKDAY(Tabla13[[#This Row],[Fecha]])=5,"ON LINE","PRESENCIAL")</f>
        <v>PRESENCIAL</v>
      </c>
      <c r="I31" s="10"/>
    </row>
    <row r="32" spans="1:9" ht="16.5" x14ac:dyDescent="0.35">
      <c r="A32" s="5">
        <v>0.33333333333333331</v>
      </c>
      <c r="B32" s="5">
        <v>0.58333333333333337</v>
      </c>
      <c r="C32" s="6">
        <f t="shared" si="1"/>
        <v>43932</v>
      </c>
      <c r="D32" s="10" t="s">
        <v>32</v>
      </c>
      <c r="E32" s="10"/>
      <c r="F32" s="10"/>
      <c r="G32" s="8"/>
      <c r="H32" s="8" t="str">
        <f>+IF(WEEKDAY(Tabla13[[#This Row],[Fecha]])=5,"ON LINE","PRESENCIAL")</f>
        <v>PRESENCIAL</v>
      </c>
      <c r="I32" s="10"/>
    </row>
    <row r="33" spans="1:9" ht="16.5" x14ac:dyDescent="0.35">
      <c r="A33" s="5">
        <v>0.75</v>
      </c>
      <c r="B33" s="5">
        <v>0.875</v>
      </c>
      <c r="C33" s="6">
        <f t="shared" si="1"/>
        <v>43937</v>
      </c>
      <c r="D33" s="7" t="s">
        <v>10</v>
      </c>
      <c r="E33" s="7" t="s">
        <v>16</v>
      </c>
      <c r="F33" s="7" t="s">
        <v>25</v>
      </c>
      <c r="G33" s="8">
        <f t="shared" ref="G33:G39" si="2">HOUR(B33)-HOUR(A33)</f>
        <v>3</v>
      </c>
      <c r="H33" s="8" t="str">
        <f>+IF(WEEKDAY(Tabla13[[#This Row],[Fecha]])=5,"ON LINE","PRESENCIAL")</f>
        <v>ON LINE</v>
      </c>
      <c r="I33" s="10" t="s">
        <v>45</v>
      </c>
    </row>
    <row r="34" spans="1:9" ht="16.5" x14ac:dyDescent="0.35">
      <c r="A34" s="5">
        <v>0.75</v>
      </c>
      <c r="B34" s="5">
        <v>0.875</v>
      </c>
      <c r="C34" s="6">
        <f t="shared" si="1"/>
        <v>43938</v>
      </c>
      <c r="D34" s="7" t="s">
        <v>10</v>
      </c>
      <c r="E34" s="7" t="s">
        <v>16</v>
      </c>
      <c r="F34" s="7" t="s">
        <v>25</v>
      </c>
      <c r="G34" s="8">
        <f t="shared" si="2"/>
        <v>3</v>
      </c>
      <c r="H34" s="8" t="str">
        <f>+IF(WEEKDAY(Tabla13[[#This Row],[Fecha]])=5,"ON LINE","PRESENCIAL")</f>
        <v>PRESENCIAL</v>
      </c>
      <c r="I34" s="10"/>
    </row>
    <row r="35" spans="1:9" ht="16.5" x14ac:dyDescent="0.35">
      <c r="A35" s="5">
        <v>0.33333333333333331</v>
      </c>
      <c r="B35" s="5">
        <v>0.58333333333333337</v>
      </c>
      <c r="C35" s="6">
        <f t="shared" si="1"/>
        <v>43939</v>
      </c>
      <c r="D35" s="7" t="s">
        <v>8</v>
      </c>
      <c r="E35" s="7" t="s">
        <v>38</v>
      </c>
      <c r="F35" s="7" t="s">
        <v>26</v>
      </c>
      <c r="G35" s="8">
        <f t="shared" si="2"/>
        <v>6</v>
      </c>
      <c r="H35" s="8" t="str">
        <f>+IF(WEEKDAY(Tabla13[[#This Row],[Fecha]])=5,"ON LINE","PRESENCIAL")</f>
        <v>PRESENCIAL</v>
      </c>
      <c r="I35" s="10"/>
    </row>
    <row r="36" spans="1:9" ht="16.5" x14ac:dyDescent="0.35">
      <c r="A36" s="5">
        <v>0.75</v>
      </c>
      <c r="B36" s="5">
        <v>0.875</v>
      </c>
      <c r="C36" s="6">
        <f t="shared" si="1"/>
        <v>43944</v>
      </c>
      <c r="D36" s="7" t="s">
        <v>8</v>
      </c>
      <c r="E36" s="7" t="s">
        <v>38</v>
      </c>
      <c r="F36" s="7" t="s">
        <v>26</v>
      </c>
      <c r="G36" s="8">
        <f t="shared" si="2"/>
        <v>3</v>
      </c>
      <c r="H36" s="8" t="str">
        <f>+IF(WEEKDAY(Tabla13[[#This Row],[Fecha]])=5,"ON LINE","PRESENCIAL")</f>
        <v>ON LINE</v>
      </c>
      <c r="I36" s="10"/>
    </row>
    <row r="37" spans="1:9" ht="16.5" x14ac:dyDescent="0.35">
      <c r="A37" s="5">
        <v>0.75</v>
      </c>
      <c r="B37" s="5">
        <v>0.875</v>
      </c>
      <c r="C37" s="6">
        <f t="shared" si="1"/>
        <v>43945</v>
      </c>
      <c r="D37" s="7" t="s">
        <v>8</v>
      </c>
      <c r="E37" s="7" t="s">
        <v>38</v>
      </c>
      <c r="F37" s="7" t="s">
        <v>26</v>
      </c>
      <c r="G37" s="8">
        <f t="shared" si="2"/>
        <v>3</v>
      </c>
      <c r="H37" s="8" t="str">
        <f>+IF(WEEKDAY(Tabla13[[#This Row],[Fecha]])=5,"ON LINE","PRESENCIAL")</f>
        <v>PRESENCIAL</v>
      </c>
      <c r="I37" s="10"/>
    </row>
    <row r="38" spans="1:9" ht="16.5" x14ac:dyDescent="0.35">
      <c r="A38" s="5">
        <v>0.33333333333333331</v>
      </c>
      <c r="B38" s="5">
        <v>0.58333333333333337</v>
      </c>
      <c r="C38" s="6">
        <f t="shared" si="1"/>
        <v>43946</v>
      </c>
      <c r="D38" s="7" t="s">
        <v>8</v>
      </c>
      <c r="E38" s="7" t="s">
        <v>38</v>
      </c>
      <c r="F38" s="7" t="s">
        <v>26</v>
      </c>
      <c r="G38" s="8">
        <f t="shared" si="2"/>
        <v>6</v>
      </c>
      <c r="H38" s="8" t="str">
        <f>+IF(WEEKDAY(Tabla13[[#This Row],[Fecha]])=5,"ON LINE","PRESENCIAL")</f>
        <v>PRESENCIAL</v>
      </c>
      <c r="I38" s="10"/>
    </row>
    <row r="39" spans="1:9" ht="16.5" x14ac:dyDescent="0.35">
      <c r="A39" s="5">
        <v>0.75</v>
      </c>
      <c r="B39" s="5">
        <v>0.875</v>
      </c>
      <c r="C39" s="6">
        <f t="shared" si="1"/>
        <v>43951</v>
      </c>
      <c r="D39" s="7" t="s">
        <v>8</v>
      </c>
      <c r="E39" s="7" t="s">
        <v>38</v>
      </c>
      <c r="F39" s="7" t="s">
        <v>26</v>
      </c>
      <c r="G39" s="8">
        <f t="shared" si="2"/>
        <v>3</v>
      </c>
      <c r="H39" s="8" t="str">
        <f>+IF(WEEKDAY(Tabla13[[#This Row],[Fecha]])=5,"ON LINE","PRESENCIAL")</f>
        <v>ON LINE</v>
      </c>
      <c r="I39" s="10"/>
    </row>
    <row r="40" spans="1:9" ht="16.5" x14ac:dyDescent="0.35">
      <c r="A40" s="5">
        <v>0.75</v>
      </c>
      <c r="B40" s="5">
        <v>0.875</v>
      </c>
      <c r="C40" s="6">
        <f t="shared" si="1"/>
        <v>43952</v>
      </c>
      <c r="D40" s="10" t="s">
        <v>33</v>
      </c>
      <c r="E40" s="7"/>
      <c r="F40" s="10"/>
      <c r="G40" s="8"/>
      <c r="H40" s="8" t="str">
        <f>+IF(WEEKDAY(Tabla13[[#This Row],[Fecha]])=5,"ON LINE","PRESENCIAL")</f>
        <v>PRESENCIAL</v>
      </c>
      <c r="I40" s="10"/>
    </row>
    <row r="41" spans="1:9" ht="16.5" x14ac:dyDescent="0.35">
      <c r="A41" s="5">
        <v>0.33333333333333331</v>
      </c>
      <c r="B41" s="5">
        <v>0.58333333333333337</v>
      </c>
      <c r="C41" s="6">
        <f t="shared" si="1"/>
        <v>43953</v>
      </c>
      <c r="D41" s="7" t="s">
        <v>8</v>
      </c>
      <c r="E41" s="7" t="s">
        <v>38</v>
      </c>
      <c r="F41" s="7" t="s">
        <v>26</v>
      </c>
      <c r="G41" s="8">
        <f t="shared" ref="G41:G67" si="3">HOUR(B41)-HOUR(A41)</f>
        <v>6</v>
      </c>
      <c r="H41" s="8" t="str">
        <f>+IF(WEEKDAY(Tabla13[[#This Row],[Fecha]])=5,"ON LINE","PRESENCIAL")</f>
        <v>PRESENCIAL</v>
      </c>
      <c r="I41" s="10"/>
    </row>
    <row r="42" spans="1:9" ht="16.5" x14ac:dyDescent="0.35">
      <c r="A42" s="5">
        <v>0.75</v>
      </c>
      <c r="B42" s="5">
        <v>0.875</v>
      </c>
      <c r="C42" s="6">
        <f t="shared" si="1"/>
        <v>43958</v>
      </c>
      <c r="D42" s="7" t="s">
        <v>39</v>
      </c>
      <c r="E42" s="7" t="s">
        <v>17</v>
      </c>
      <c r="F42" s="7" t="s">
        <v>27</v>
      </c>
      <c r="G42" s="8">
        <f t="shared" si="3"/>
        <v>3</v>
      </c>
      <c r="H42" s="8" t="str">
        <f>+IF(WEEKDAY(Tabla13[[#This Row],[Fecha]])=5,"ON LINE","PRESENCIAL")</f>
        <v>ON LINE</v>
      </c>
      <c r="I42" s="10"/>
    </row>
    <row r="43" spans="1:9" s="1" customFormat="1" ht="16.5" x14ac:dyDescent="0.35">
      <c r="A43" s="5">
        <v>0.75</v>
      </c>
      <c r="B43" s="5">
        <v>0.875</v>
      </c>
      <c r="C43" s="6">
        <f t="shared" si="1"/>
        <v>43959</v>
      </c>
      <c r="D43" s="7" t="s">
        <v>39</v>
      </c>
      <c r="E43" s="7" t="s">
        <v>17</v>
      </c>
      <c r="F43" s="7" t="s">
        <v>27</v>
      </c>
      <c r="G43" s="8">
        <f t="shared" si="3"/>
        <v>3</v>
      </c>
      <c r="H43" s="8" t="str">
        <f>+IF(WEEKDAY(Tabla13[[#This Row],[Fecha]])=5,"ON LINE","PRESENCIAL")</f>
        <v>PRESENCIAL</v>
      </c>
      <c r="I43" s="10"/>
    </row>
    <row r="44" spans="1:9" ht="16.5" x14ac:dyDescent="0.35">
      <c r="A44" s="5">
        <v>0.33333333333333331</v>
      </c>
      <c r="B44" s="5">
        <v>0.58333333333333337</v>
      </c>
      <c r="C44" s="6">
        <f t="shared" si="1"/>
        <v>43960</v>
      </c>
      <c r="D44" s="7" t="s">
        <v>39</v>
      </c>
      <c r="E44" s="7" t="s">
        <v>17</v>
      </c>
      <c r="F44" s="7" t="s">
        <v>27</v>
      </c>
      <c r="G44" s="8">
        <f t="shared" si="3"/>
        <v>6</v>
      </c>
      <c r="H44" s="8" t="str">
        <f>+IF(WEEKDAY(Tabla13[[#This Row],[Fecha]])=5,"ON LINE","PRESENCIAL")</f>
        <v>PRESENCIAL</v>
      </c>
      <c r="I44" s="10"/>
    </row>
    <row r="45" spans="1:9" ht="16.5" x14ac:dyDescent="0.35">
      <c r="A45" s="5">
        <v>0.75</v>
      </c>
      <c r="B45" s="5">
        <v>0.875</v>
      </c>
      <c r="C45" s="6">
        <f t="shared" si="1"/>
        <v>43965</v>
      </c>
      <c r="D45" s="7" t="s">
        <v>6</v>
      </c>
      <c r="E45" s="7" t="s">
        <v>17</v>
      </c>
      <c r="F45" s="7" t="s">
        <v>27</v>
      </c>
      <c r="G45" s="8">
        <f t="shared" si="3"/>
        <v>3</v>
      </c>
      <c r="H45" s="8" t="str">
        <f>+IF(WEEKDAY(Tabla13[[#This Row],[Fecha]])=5,"ON LINE","PRESENCIAL")</f>
        <v>ON LINE</v>
      </c>
      <c r="I45" s="10"/>
    </row>
    <row r="46" spans="1:9" ht="16.5" x14ac:dyDescent="0.35">
      <c r="A46" s="5">
        <v>0.75</v>
      </c>
      <c r="B46" s="5">
        <v>0.875</v>
      </c>
      <c r="C46" s="6">
        <f t="shared" si="1"/>
        <v>43966</v>
      </c>
      <c r="D46" s="10" t="s">
        <v>34</v>
      </c>
      <c r="E46" s="10"/>
      <c r="F46" s="10"/>
      <c r="G46" s="8"/>
      <c r="H46" s="8" t="str">
        <f>+IF(WEEKDAY(Tabla13[[#This Row],[Fecha]])=5,"ON LINE","PRESENCIAL")</f>
        <v>PRESENCIAL</v>
      </c>
      <c r="I46" s="10"/>
    </row>
    <row r="47" spans="1:9" ht="16.5" x14ac:dyDescent="0.35">
      <c r="A47" s="5">
        <v>0.33333333333333331</v>
      </c>
      <c r="B47" s="5">
        <v>0.58333333333333337</v>
      </c>
      <c r="C47" s="6">
        <f t="shared" si="1"/>
        <v>43967</v>
      </c>
      <c r="D47" s="7" t="s">
        <v>6</v>
      </c>
      <c r="E47" s="7" t="s">
        <v>17</v>
      </c>
      <c r="F47" s="7" t="s">
        <v>27</v>
      </c>
      <c r="G47" s="8">
        <f t="shared" si="3"/>
        <v>6</v>
      </c>
      <c r="H47" s="8" t="str">
        <f>+IF(WEEKDAY(Tabla13[[#This Row],[Fecha]])=5,"ON LINE","PRESENCIAL")</f>
        <v>PRESENCIAL</v>
      </c>
      <c r="I47" s="10"/>
    </row>
    <row r="48" spans="1:9" ht="16.5" x14ac:dyDescent="0.35">
      <c r="A48" s="5">
        <v>0.75</v>
      </c>
      <c r="B48" s="5">
        <v>0.875</v>
      </c>
      <c r="C48" s="6">
        <f t="shared" si="1"/>
        <v>43972</v>
      </c>
      <c r="D48" s="7" t="s">
        <v>6</v>
      </c>
      <c r="E48" s="7" t="s">
        <v>17</v>
      </c>
      <c r="F48" s="7" t="s">
        <v>27</v>
      </c>
      <c r="G48" s="8">
        <f t="shared" si="3"/>
        <v>3</v>
      </c>
      <c r="H48" s="8" t="str">
        <f>+IF(WEEKDAY(Tabla13[[#This Row],[Fecha]])=5,"ON LINE","PRESENCIAL")</f>
        <v>ON LINE</v>
      </c>
      <c r="I48" s="10"/>
    </row>
    <row r="49" spans="1:9" ht="16.5" x14ac:dyDescent="0.35">
      <c r="A49" s="5">
        <v>0.75</v>
      </c>
      <c r="B49" s="5">
        <v>0.875</v>
      </c>
      <c r="C49" s="6">
        <f t="shared" si="1"/>
        <v>43973</v>
      </c>
      <c r="D49" s="7" t="s">
        <v>41</v>
      </c>
      <c r="E49" s="7" t="s">
        <v>42</v>
      </c>
      <c r="F49" s="7" t="s">
        <v>28</v>
      </c>
      <c r="G49" s="8">
        <f t="shared" si="3"/>
        <v>3</v>
      </c>
      <c r="H49" s="8" t="str">
        <f>+IF(WEEKDAY(Tabla13[[#This Row],[Fecha]])=5,"ON LINE","PRESENCIAL")</f>
        <v>PRESENCIAL</v>
      </c>
      <c r="I49" s="10"/>
    </row>
    <row r="50" spans="1:9" ht="16.5" x14ac:dyDescent="0.35">
      <c r="A50" s="5">
        <v>0.33333333333333331</v>
      </c>
      <c r="B50" s="5">
        <v>0.58333333333333337</v>
      </c>
      <c r="C50" s="6">
        <f t="shared" si="1"/>
        <v>43974</v>
      </c>
      <c r="D50" s="7" t="s">
        <v>41</v>
      </c>
      <c r="E50" s="7" t="s">
        <v>42</v>
      </c>
      <c r="F50" s="7" t="s">
        <v>28</v>
      </c>
      <c r="G50" s="8">
        <f t="shared" si="3"/>
        <v>6</v>
      </c>
      <c r="H50" s="8" t="str">
        <f>+IF(WEEKDAY(Tabla13[[#This Row],[Fecha]])=5,"ON LINE","PRESENCIAL")</f>
        <v>PRESENCIAL</v>
      </c>
      <c r="I50" s="10"/>
    </row>
    <row r="51" spans="1:9" ht="16.5" x14ac:dyDescent="0.35">
      <c r="A51" s="5">
        <v>0.75</v>
      </c>
      <c r="B51" s="5">
        <v>0.875</v>
      </c>
      <c r="C51" s="6">
        <f t="shared" si="1"/>
        <v>43979</v>
      </c>
      <c r="D51" s="7" t="s">
        <v>41</v>
      </c>
      <c r="E51" s="7" t="s">
        <v>42</v>
      </c>
      <c r="F51" s="7" t="s">
        <v>28</v>
      </c>
      <c r="G51" s="8">
        <f t="shared" si="3"/>
        <v>3</v>
      </c>
      <c r="H51" s="8" t="str">
        <f>+IF(WEEKDAY(Tabla13[[#This Row],[Fecha]])=5,"ON LINE","PRESENCIAL")</f>
        <v>ON LINE</v>
      </c>
      <c r="I51" s="10"/>
    </row>
    <row r="52" spans="1:9" ht="16.5" x14ac:dyDescent="0.35">
      <c r="A52" s="5">
        <v>0.75</v>
      </c>
      <c r="B52" s="5">
        <v>0.875</v>
      </c>
      <c r="C52" s="6">
        <f t="shared" si="1"/>
        <v>43980</v>
      </c>
      <c r="D52" s="7" t="s">
        <v>41</v>
      </c>
      <c r="E52" s="7" t="s">
        <v>42</v>
      </c>
      <c r="F52" s="7" t="s">
        <v>28</v>
      </c>
      <c r="G52" s="8">
        <f t="shared" si="3"/>
        <v>3</v>
      </c>
      <c r="H52" s="8" t="str">
        <f>+IF(WEEKDAY(Tabla13[[#This Row],[Fecha]])=5,"ON LINE","PRESENCIAL")</f>
        <v>PRESENCIAL</v>
      </c>
      <c r="I52" s="10"/>
    </row>
    <row r="53" spans="1:9" ht="16.5" x14ac:dyDescent="0.35">
      <c r="A53" s="5">
        <v>0.33333333333333331</v>
      </c>
      <c r="B53" s="5">
        <v>0.58333333333333337</v>
      </c>
      <c r="C53" s="6">
        <f t="shared" si="1"/>
        <v>43981</v>
      </c>
      <c r="D53" s="7" t="s">
        <v>41</v>
      </c>
      <c r="E53" s="7" t="s">
        <v>42</v>
      </c>
      <c r="F53" s="7" t="s">
        <v>28</v>
      </c>
      <c r="G53" s="8">
        <f t="shared" si="3"/>
        <v>6</v>
      </c>
      <c r="H53" s="8" t="str">
        <f>+IF(WEEKDAY(Tabla13[[#This Row],[Fecha]])=5,"ON LINE","PRESENCIAL")</f>
        <v>PRESENCIAL</v>
      </c>
      <c r="I53" s="10"/>
    </row>
    <row r="54" spans="1:9" ht="16.5" x14ac:dyDescent="0.35">
      <c r="A54" s="5">
        <v>0.75</v>
      </c>
      <c r="B54" s="5">
        <v>0.875</v>
      </c>
      <c r="C54" s="6">
        <f t="shared" si="1"/>
        <v>43986</v>
      </c>
      <c r="D54" s="7" t="s">
        <v>41</v>
      </c>
      <c r="E54" s="7" t="s">
        <v>42</v>
      </c>
      <c r="F54" s="7" t="s">
        <v>28</v>
      </c>
      <c r="G54" s="8">
        <f t="shared" si="3"/>
        <v>3</v>
      </c>
      <c r="H54" s="8" t="str">
        <f>+IF(WEEKDAY(Tabla13[[#This Row],[Fecha]])=5,"ON LINE","PRESENCIAL")</f>
        <v>ON LINE</v>
      </c>
      <c r="I54" s="10"/>
    </row>
    <row r="55" spans="1:9" ht="16.5" x14ac:dyDescent="0.35">
      <c r="A55" s="5">
        <v>0.75</v>
      </c>
      <c r="B55" s="5">
        <v>0.875</v>
      </c>
      <c r="C55" s="6">
        <f t="shared" si="1"/>
        <v>43987</v>
      </c>
      <c r="D55" s="7" t="s">
        <v>7</v>
      </c>
      <c r="E55" s="7" t="s">
        <v>17</v>
      </c>
      <c r="F55" s="7" t="s">
        <v>29</v>
      </c>
      <c r="G55" s="8">
        <f t="shared" si="3"/>
        <v>3</v>
      </c>
      <c r="H55" s="8" t="str">
        <f>+IF(WEEKDAY(Tabla13[[#This Row],[Fecha]])=5,"ON LINE","PRESENCIAL")</f>
        <v>PRESENCIAL</v>
      </c>
      <c r="I55" s="10"/>
    </row>
    <row r="56" spans="1:9" ht="16.5" x14ac:dyDescent="0.35">
      <c r="A56" s="5">
        <v>0.33333333333333331</v>
      </c>
      <c r="B56" s="5">
        <v>0.58333333333333337</v>
      </c>
      <c r="C56" s="6">
        <f t="shared" si="1"/>
        <v>43988</v>
      </c>
      <c r="D56" s="7" t="s">
        <v>7</v>
      </c>
      <c r="E56" s="7" t="s">
        <v>17</v>
      </c>
      <c r="F56" s="7" t="s">
        <v>29</v>
      </c>
      <c r="G56" s="8">
        <f t="shared" si="3"/>
        <v>6</v>
      </c>
      <c r="H56" s="8" t="str">
        <f>+IF(WEEKDAY(Tabla13[[#This Row],[Fecha]])=5,"ON LINE","PRESENCIAL")</f>
        <v>PRESENCIAL</v>
      </c>
      <c r="I56" s="10"/>
    </row>
    <row r="57" spans="1:9" ht="16.5" x14ac:dyDescent="0.35">
      <c r="A57" s="5">
        <v>0.75</v>
      </c>
      <c r="B57" s="5">
        <v>0.875</v>
      </c>
      <c r="C57" s="6">
        <f t="shared" si="1"/>
        <v>43993</v>
      </c>
      <c r="D57" s="7" t="s">
        <v>7</v>
      </c>
      <c r="E57" s="7" t="s">
        <v>17</v>
      </c>
      <c r="F57" s="7" t="s">
        <v>29</v>
      </c>
      <c r="G57" s="8">
        <f t="shared" si="3"/>
        <v>3</v>
      </c>
      <c r="H57" s="8" t="str">
        <f>+IF(WEEKDAY(Tabla13[[#This Row],[Fecha]])=5,"ON LINE","PRESENCIAL")</f>
        <v>ON LINE</v>
      </c>
      <c r="I57" s="10"/>
    </row>
    <row r="58" spans="1:9" ht="16.5" x14ac:dyDescent="0.35">
      <c r="A58" s="5">
        <v>0.75</v>
      </c>
      <c r="B58" s="5">
        <v>0.875</v>
      </c>
      <c r="C58" s="6">
        <f t="shared" si="1"/>
        <v>43994</v>
      </c>
      <c r="D58" s="7" t="s">
        <v>7</v>
      </c>
      <c r="E58" s="7" t="s">
        <v>17</v>
      </c>
      <c r="F58" s="7" t="s">
        <v>29</v>
      </c>
      <c r="G58" s="8">
        <f t="shared" si="3"/>
        <v>3</v>
      </c>
      <c r="H58" s="8" t="str">
        <f>+IF(WEEKDAY(Tabla13[[#This Row],[Fecha]])=5,"ON LINE","PRESENCIAL")</f>
        <v>PRESENCIAL</v>
      </c>
      <c r="I58" s="10"/>
    </row>
    <row r="59" spans="1:9" ht="16.5" x14ac:dyDescent="0.35">
      <c r="A59" s="5">
        <v>0.33333333333333331</v>
      </c>
      <c r="B59" s="5">
        <v>0.58333333333333337</v>
      </c>
      <c r="C59" s="6">
        <f t="shared" si="1"/>
        <v>43995</v>
      </c>
      <c r="D59" s="7" t="s">
        <v>7</v>
      </c>
      <c r="E59" s="7" t="s">
        <v>17</v>
      </c>
      <c r="F59" s="7" t="s">
        <v>29</v>
      </c>
      <c r="G59" s="8">
        <f t="shared" si="3"/>
        <v>6</v>
      </c>
      <c r="H59" s="8" t="str">
        <f>+IF(WEEKDAY(Tabla13[[#This Row],[Fecha]])=5,"ON LINE","PRESENCIAL")</f>
        <v>PRESENCIAL</v>
      </c>
      <c r="I59" s="10"/>
    </row>
    <row r="60" spans="1:9" ht="16.5" x14ac:dyDescent="0.35">
      <c r="A60" s="5">
        <v>0.75</v>
      </c>
      <c r="B60" s="5">
        <v>0.875</v>
      </c>
      <c r="C60" s="6">
        <f t="shared" si="1"/>
        <v>44000</v>
      </c>
      <c r="D60" s="7" t="s">
        <v>7</v>
      </c>
      <c r="E60" s="7" t="s">
        <v>17</v>
      </c>
      <c r="F60" s="7" t="s">
        <v>29</v>
      </c>
      <c r="G60" s="8">
        <f t="shared" si="3"/>
        <v>3</v>
      </c>
      <c r="H60" s="8" t="str">
        <f>+IF(WEEKDAY(Tabla13[[#This Row],[Fecha]])=5,"ON LINE","PRESENCIAL")</f>
        <v>ON LINE</v>
      </c>
      <c r="I60" s="10"/>
    </row>
    <row r="61" spans="1:9" ht="16.5" x14ac:dyDescent="0.35">
      <c r="A61" s="5">
        <v>0.75</v>
      </c>
      <c r="B61" s="5">
        <v>0.875</v>
      </c>
      <c r="C61" s="6">
        <f t="shared" si="1"/>
        <v>44001</v>
      </c>
      <c r="D61" s="10" t="s">
        <v>18</v>
      </c>
      <c r="E61" s="7" t="s">
        <v>19</v>
      </c>
      <c r="F61" s="10" t="s">
        <v>30</v>
      </c>
      <c r="G61" s="8">
        <f t="shared" si="3"/>
        <v>3</v>
      </c>
      <c r="H61" s="8" t="str">
        <f>+IF(WEEKDAY(Tabla13[[#This Row],[Fecha]])=5,"ON LINE","PRESENCIAL")</f>
        <v>PRESENCIAL</v>
      </c>
      <c r="I61" s="10"/>
    </row>
    <row r="62" spans="1:9" ht="16.5" x14ac:dyDescent="0.35">
      <c r="A62" s="5">
        <v>0.33333333333333331</v>
      </c>
      <c r="B62" s="5">
        <v>0.58333333333333337</v>
      </c>
      <c r="C62" s="6">
        <f t="shared" si="1"/>
        <v>44002</v>
      </c>
      <c r="D62" s="10" t="s">
        <v>18</v>
      </c>
      <c r="E62" s="7" t="s">
        <v>19</v>
      </c>
      <c r="F62" s="10" t="s">
        <v>30</v>
      </c>
      <c r="G62" s="8">
        <f t="shared" si="3"/>
        <v>6</v>
      </c>
      <c r="H62" s="8" t="str">
        <f>+IF(WEEKDAY(Tabla13[[#This Row],[Fecha]])=5,"ON LINE","PRESENCIAL")</f>
        <v>PRESENCIAL</v>
      </c>
      <c r="I62" s="10"/>
    </row>
    <row r="63" spans="1:9" ht="16.5" x14ac:dyDescent="0.35">
      <c r="A63" s="5">
        <v>0.75</v>
      </c>
      <c r="B63" s="5">
        <v>0.875</v>
      </c>
      <c r="C63" s="6">
        <f t="shared" si="1"/>
        <v>44007</v>
      </c>
      <c r="D63" s="10" t="s">
        <v>18</v>
      </c>
      <c r="E63" s="7" t="s">
        <v>19</v>
      </c>
      <c r="F63" s="10" t="s">
        <v>30</v>
      </c>
      <c r="G63" s="8">
        <f t="shared" si="3"/>
        <v>3</v>
      </c>
      <c r="H63" s="8" t="str">
        <f>+IF(WEEKDAY(Tabla13[[#This Row],[Fecha]])=5,"ON LINE","PRESENCIAL")</f>
        <v>ON LINE</v>
      </c>
      <c r="I63" s="10"/>
    </row>
    <row r="64" spans="1:9" ht="16.5" x14ac:dyDescent="0.35">
      <c r="A64" s="5">
        <v>0.75</v>
      </c>
      <c r="B64" s="5">
        <v>0.875</v>
      </c>
      <c r="C64" s="6">
        <f t="shared" si="1"/>
        <v>44008</v>
      </c>
      <c r="D64" s="10" t="s">
        <v>18</v>
      </c>
      <c r="E64" s="7" t="s">
        <v>19</v>
      </c>
      <c r="F64" s="10" t="s">
        <v>30</v>
      </c>
      <c r="G64" s="8">
        <f t="shared" si="3"/>
        <v>3</v>
      </c>
      <c r="H64" s="8" t="str">
        <f>+IF(WEEKDAY(Tabla13[[#This Row],[Fecha]])=5,"ON LINE","PRESENCIAL")</f>
        <v>PRESENCIAL</v>
      </c>
      <c r="I64" s="10"/>
    </row>
    <row r="65" spans="1:9" ht="16.5" x14ac:dyDescent="0.35">
      <c r="A65" s="5">
        <v>0.33333333333333331</v>
      </c>
      <c r="B65" s="5">
        <v>0.58333333333333337</v>
      </c>
      <c r="C65" s="6">
        <f t="shared" si="1"/>
        <v>44009</v>
      </c>
      <c r="D65" s="10" t="s">
        <v>18</v>
      </c>
      <c r="E65" s="7" t="s">
        <v>19</v>
      </c>
      <c r="F65" s="10" t="s">
        <v>30</v>
      </c>
      <c r="G65" s="8">
        <f t="shared" si="3"/>
        <v>6</v>
      </c>
      <c r="H65" s="8" t="str">
        <f>+IF(WEEKDAY(Tabla13[[#This Row],[Fecha]])=5,"ON LINE","PRESENCIAL")</f>
        <v>PRESENCIAL</v>
      </c>
      <c r="I65" s="10"/>
    </row>
    <row r="66" spans="1:9" ht="16.5" x14ac:dyDescent="0.35">
      <c r="A66" s="5">
        <v>0.75</v>
      </c>
      <c r="B66" s="5">
        <v>0.875</v>
      </c>
      <c r="C66" s="6">
        <f t="shared" si="1"/>
        <v>44014</v>
      </c>
      <c r="D66" s="10" t="s">
        <v>18</v>
      </c>
      <c r="E66" s="7" t="s">
        <v>19</v>
      </c>
      <c r="F66" s="10" t="s">
        <v>30</v>
      </c>
      <c r="G66" s="8">
        <f t="shared" si="3"/>
        <v>3</v>
      </c>
      <c r="H66" s="8" t="str">
        <f>+IF(WEEKDAY(Tabla13[[#This Row],[Fecha]])=5,"ON LINE","PRESENCIAL")</f>
        <v>ON LINE</v>
      </c>
      <c r="I66" s="10" t="s">
        <v>43</v>
      </c>
    </row>
    <row r="67" spans="1:9" ht="16.5" x14ac:dyDescent="0.35">
      <c r="A67" s="5">
        <v>0.75</v>
      </c>
      <c r="B67" s="5">
        <v>0.875</v>
      </c>
      <c r="C67" s="6">
        <f t="shared" si="1"/>
        <v>44015</v>
      </c>
      <c r="D67" s="10" t="s">
        <v>57</v>
      </c>
      <c r="E67" s="10"/>
      <c r="F67" s="10" t="s">
        <v>58</v>
      </c>
      <c r="G67" s="8">
        <f t="shared" si="3"/>
        <v>3</v>
      </c>
      <c r="H67" s="8" t="str">
        <f>+IF(WEEKDAY(Tabla13[[#This Row],[Fecha]])=5,"ON LINE","PRESENCIAL")</f>
        <v>PRESENCIAL</v>
      </c>
      <c r="I67" s="10"/>
    </row>
    <row r="68" spans="1:9" ht="16.5" x14ac:dyDescent="0.35">
      <c r="A68" s="5">
        <v>0.33333333333333331</v>
      </c>
      <c r="B68" s="5">
        <v>0.58333333333333337</v>
      </c>
      <c r="C68" s="6">
        <f t="shared" si="1"/>
        <v>44016</v>
      </c>
      <c r="D68" s="10" t="s">
        <v>35</v>
      </c>
      <c r="E68" s="10"/>
      <c r="F68" s="10"/>
      <c r="G68" s="8"/>
      <c r="H68" s="8" t="str">
        <f>+IF(WEEKDAY(Tabla13[[#This Row],[Fecha]])=5,"ON LINE","PRESENCIAL")</f>
        <v>PRESENCIAL</v>
      </c>
      <c r="I68" s="10"/>
    </row>
    <row r="69" spans="1:9" ht="16.5" x14ac:dyDescent="0.35">
      <c r="A69" s="5">
        <v>0.75</v>
      </c>
      <c r="B69" s="5">
        <v>0.875</v>
      </c>
      <c r="C69" s="6">
        <f t="shared" si="1"/>
        <v>44021</v>
      </c>
      <c r="D69" s="10" t="s">
        <v>35</v>
      </c>
      <c r="E69" s="10"/>
      <c r="F69" s="10"/>
      <c r="G69" s="8"/>
      <c r="H69" s="8" t="str">
        <f>+IF(WEEKDAY(Tabla13[[#This Row],[Fecha]])=5,"ON LINE","PRESENCIAL")</f>
        <v>ON LINE</v>
      </c>
      <c r="I69" s="10"/>
    </row>
    <row r="70" spans="1:9" ht="16.5" x14ac:dyDescent="0.35">
      <c r="A70" s="5">
        <v>0.75</v>
      </c>
      <c r="B70" s="5">
        <v>0.875</v>
      </c>
      <c r="C70" s="6">
        <f t="shared" si="1"/>
        <v>44022</v>
      </c>
      <c r="D70" s="10" t="s">
        <v>35</v>
      </c>
      <c r="E70" s="10"/>
      <c r="F70" s="10"/>
      <c r="G70" s="8"/>
      <c r="H70" s="8" t="str">
        <f>+IF(WEEKDAY(Tabla13[[#This Row],[Fecha]])=5,"ON LINE","PRESENCIAL")</f>
        <v>PRESENCIAL</v>
      </c>
      <c r="I70" s="10"/>
    </row>
    <row r="71" spans="1:9" ht="16.5" x14ac:dyDescent="0.35">
      <c r="A71" s="5">
        <v>0.33333333333333331</v>
      </c>
      <c r="B71" s="5">
        <v>0.58333333333333337</v>
      </c>
      <c r="C71" s="6">
        <f t="shared" ref="C71:C79" si="4">C68+7</f>
        <v>44023</v>
      </c>
      <c r="D71" s="10" t="s">
        <v>35</v>
      </c>
      <c r="E71" s="10"/>
      <c r="F71" s="10"/>
      <c r="G71" s="8"/>
      <c r="H71" s="8" t="str">
        <f>+IF(WEEKDAY(Tabla13[[#This Row],[Fecha]])=5,"ON LINE","PRESENCIAL")</f>
        <v>PRESENCIAL</v>
      </c>
      <c r="I71" s="10"/>
    </row>
    <row r="72" spans="1:9" ht="16.5" x14ac:dyDescent="0.35">
      <c r="A72" s="5">
        <v>0.75</v>
      </c>
      <c r="B72" s="5">
        <v>0.875</v>
      </c>
      <c r="C72" s="6">
        <f t="shared" si="4"/>
        <v>44028</v>
      </c>
      <c r="D72" s="10" t="s">
        <v>35</v>
      </c>
      <c r="E72" s="10"/>
      <c r="F72" s="10"/>
      <c r="G72" s="8"/>
      <c r="H72" s="8" t="str">
        <f>+IF(WEEKDAY(Tabla13[[#This Row],[Fecha]])=5,"ON LINE","PRESENCIAL")</f>
        <v>ON LINE</v>
      </c>
      <c r="I72" s="10"/>
    </row>
    <row r="73" spans="1:9" ht="16.5" x14ac:dyDescent="0.35">
      <c r="A73" s="5">
        <v>0.75</v>
      </c>
      <c r="B73" s="5">
        <v>0.875</v>
      </c>
      <c r="C73" s="6">
        <f t="shared" si="4"/>
        <v>44029</v>
      </c>
      <c r="D73" s="10" t="s">
        <v>35</v>
      </c>
      <c r="E73" s="10"/>
      <c r="F73" s="10"/>
      <c r="G73" s="8"/>
      <c r="H73" s="8" t="str">
        <f>+IF(WEEKDAY(Tabla13[[#This Row],[Fecha]])=5,"ON LINE","PRESENCIAL")</f>
        <v>PRESENCIAL</v>
      </c>
      <c r="I73" s="10" t="s">
        <v>45</v>
      </c>
    </row>
    <row r="74" spans="1:9" ht="16.5" x14ac:dyDescent="0.35">
      <c r="A74" s="5">
        <v>0.33333333333333331</v>
      </c>
      <c r="B74" s="5">
        <v>0.58333333333333337</v>
      </c>
      <c r="C74" s="6">
        <f t="shared" si="4"/>
        <v>44030</v>
      </c>
      <c r="D74" s="10" t="s">
        <v>35</v>
      </c>
      <c r="E74" s="7"/>
      <c r="F74" s="10"/>
      <c r="G74" s="8"/>
      <c r="H74" s="8" t="str">
        <f>+IF(WEEKDAY(Tabla13[[#This Row],[Fecha]])=5,"ON LINE","PRESENCIAL")</f>
        <v>PRESENCIAL</v>
      </c>
      <c r="I74" s="10"/>
    </row>
    <row r="75" spans="1:9" ht="16.5" x14ac:dyDescent="0.35">
      <c r="A75" s="5">
        <v>0.75</v>
      </c>
      <c r="B75" s="5">
        <v>0.875</v>
      </c>
      <c r="C75" s="6">
        <f t="shared" si="4"/>
        <v>44035</v>
      </c>
      <c r="D75" s="10" t="s">
        <v>35</v>
      </c>
      <c r="E75" s="10"/>
      <c r="F75" s="10"/>
      <c r="G75" s="8"/>
      <c r="H75" s="8" t="str">
        <f>+IF(WEEKDAY(Tabla13[[#This Row],[Fecha]])=5,"ON LINE","PRESENCIAL")</f>
        <v>ON LINE</v>
      </c>
      <c r="I75" s="10"/>
    </row>
    <row r="76" spans="1:9" ht="16.5" x14ac:dyDescent="0.35">
      <c r="A76" s="5">
        <v>0.75</v>
      </c>
      <c r="B76" s="5">
        <v>0.875</v>
      </c>
      <c r="C76" s="6">
        <f t="shared" si="4"/>
        <v>44036</v>
      </c>
      <c r="D76" s="10" t="s">
        <v>35</v>
      </c>
      <c r="E76" s="10"/>
      <c r="F76" s="10"/>
      <c r="G76" s="8"/>
      <c r="H76" s="8" t="str">
        <f>+IF(WEEKDAY(Tabla13[[#This Row],[Fecha]])=5,"ON LINE","PRESENCIAL")</f>
        <v>PRESENCIAL</v>
      </c>
      <c r="I76" s="10"/>
    </row>
    <row r="77" spans="1:9" ht="16.5" x14ac:dyDescent="0.35">
      <c r="A77" s="5">
        <v>0.33333333333333331</v>
      </c>
      <c r="B77" s="5">
        <v>0.58333333333333337</v>
      </c>
      <c r="C77" s="6">
        <f t="shared" si="4"/>
        <v>44037</v>
      </c>
      <c r="D77" s="10" t="s">
        <v>35</v>
      </c>
      <c r="E77" s="10"/>
      <c r="F77" s="10"/>
      <c r="G77" s="8"/>
      <c r="H77" s="8" t="str">
        <f>+IF(WEEKDAY(Tabla13[[#This Row],[Fecha]])=5,"ON LINE","PRESENCIAL")</f>
        <v>PRESENCIAL</v>
      </c>
      <c r="I77" s="10"/>
    </row>
    <row r="78" spans="1:9" ht="16.5" x14ac:dyDescent="0.35">
      <c r="A78" s="5">
        <v>0.75</v>
      </c>
      <c r="B78" s="5">
        <v>0.875</v>
      </c>
      <c r="C78" s="6">
        <f t="shared" si="4"/>
        <v>44042</v>
      </c>
      <c r="D78" s="10" t="s">
        <v>35</v>
      </c>
      <c r="E78" s="10"/>
      <c r="F78" s="10"/>
      <c r="G78" s="8"/>
      <c r="H78" s="8" t="str">
        <f>+IF(WEEKDAY(Tabla13[[#This Row],[Fecha]])=5,"ON LINE","PRESENCIAL")</f>
        <v>ON LINE</v>
      </c>
      <c r="I78" s="10"/>
    </row>
    <row r="79" spans="1:9" ht="16.5" x14ac:dyDescent="0.35">
      <c r="A79" s="5">
        <v>0.75</v>
      </c>
      <c r="B79" s="5">
        <v>0.875</v>
      </c>
      <c r="C79" s="6">
        <f t="shared" si="4"/>
        <v>44043</v>
      </c>
      <c r="D79" s="7" t="s">
        <v>9</v>
      </c>
      <c r="E79" s="7" t="s">
        <v>17</v>
      </c>
      <c r="F79" s="7" t="s">
        <v>55</v>
      </c>
      <c r="G79" s="8">
        <f t="shared" ref="G79" si="5">HOUR(B79)-HOUR(A79)</f>
        <v>3</v>
      </c>
      <c r="H79" s="8" t="str">
        <f>+IF(WEEKDAY(Tabla13[[#This Row],[Fecha]])=5,"ON LINE","PRESENCIAL")</f>
        <v>PRESENCIAL</v>
      </c>
      <c r="I79" s="10" t="s">
        <v>44</v>
      </c>
    </row>
    <row r="80" spans="1:9" ht="16.5" x14ac:dyDescent="0.35">
      <c r="A80" s="5"/>
      <c r="B80" s="5"/>
      <c r="C80" s="20" t="s">
        <v>48</v>
      </c>
      <c r="D80" s="7"/>
      <c r="E80" s="7"/>
      <c r="F80" s="7"/>
      <c r="G80" s="8"/>
      <c r="H80" s="8"/>
      <c r="I80" s="10" t="s">
        <v>47</v>
      </c>
    </row>
    <row r="81" spans="1:9" ht="16.5" x14ac:dyDescent="0.35">
      <c r="A81" s="11" t="s">
        <v>20</v>
      </c>
      <c r="B81" s="11"/>
      <c r="C81" s="11"/>
      <c r="D81" s="10"/>
      <c r="E81" s="10"/>
      <c r="F81" s="10"/>
      <c r="G81" s="12">
        <f>+SUM(G4:G79)</f>
        <v>240</v>
      </c>
      <c r="H81" s="12"/>
      <c r="I81" s="10"/>
    </row>
    <row r="82" spans="1:9" x14ac:dyDescent="0.25">
      <c r="G82" s="9"/>
      <c r="H82" s="9"/>
    </row>
    <row r="84" spans="1:9" x14ac:dyDescent="0.25">
      <c r="A84" s="13" t="s">
        <v>21</v>
      </c>
      <c r="B84" t="s">
        <v>23</v>
      </c>
      <c r="C84"/>
      <c r="D84" s="13" t="s">
        <v>21</v>
      </c>
      <c r="E84" t="s">
        <v>23</v>
      </c>
      <c r="F84" t="s">
        <v>51</v>
      </c>
    </row>
    <row r="85" spans="1:9" x14ac:dyDescent="0.25">
      <c r="A85" s="14" t="s">
        <v>14</v>
      </c>
      <c r="B85" s="15">
        <v>3</v>
      </c>
      <c r="C85"/>
      <c r="D85" s="14" t="s">
        <v>50</v>
      </c>
      <c r="E85" s="15">
        <v>60</v>
      </c>
      <c r="F85" s="21">
        <v>0.25</v>
      </c>
    </row>
    <row r="86" spans="1:9" x14ac:dyDescent="0.25">
      <c r="A86" s="14" t="s">
        <v>11</v>
      </c>
      <c r="B86" s="15">
        <v>24</v>
      </c>
      <c r="C86"/>
      <c r="D86" s="14" t="s">
        <v>49</v>
      </c>
      <c r="E86" s="15">
        <v>180</v>
      </c>
      <c r="F86" s="21">
        <v>0.75</v>
      </c>
    </row>
    <row r="87" spans="1:9" x14ac:dyDescent="0.25">
      <c r="A87" s="14" t="s">
        <v>12</v>
      </c>
      <c r="B87" s="15">
        <v>30</v>
      </c>
      <c r="C87"/>
      <c r="D87" s="14" t="s">
        <v>36</v>
      </c>
      <c r="E87" s="15"/>
      <c r="F87" s="21">
        <v>0</v>
      </c>
    </row>
    <row r="88" spans="1:9" x14ac:dyDescent="0.25">
      <c r="A88" s="14" t="s">
        <v>24</v>
      </c>
      <c r="B88" s="15">
        <v>30</v>
      </c>
      <c r="C88"/>
      <c r="D88" s="14" t="s">
        <v>22</v>
      </c>
      <c r="E88" s="15">
        <v>240</v>
      </c>
      <c r="F88" s="21">
        <v>1</v>
      </c>
    </row>
    <row r="89" spans="1:9" x14ac:dyDescent="0.25">
      <c r="A89" s="14" t="s">
        <v>25</v>
      </c>
      <c r="B89" s="15">
        <v>24</v>
      </c>
      <c r="C89"/>
    </row>
    <row r="90" spans="1:9" x14ac:dyDescent="0.25">
      <c r="A90" s="14" t="s">
        <v>26</v>
      </c>
      <c r="B90" s="15">
        <v>27</v>
      </c>
      <c r="C90"/>
    </row>
    <row r="91" spans="1:9" x14ac:dyDescent="0.25">
      <c r="A91" s="14" t="s">
        <v>27</v>
      </c>
      <c r="B91" s="15">
        <v>24</v>
      </c>
      <c r="C91"/>
    </row>
    <row r="92" spans="1:9" x14ac:dyDescent="0.25">
      <c r="A92" s="14" t="s">
        <v>28</v>
      </c>
      <c r="B92" s="15">
        <v>24</v>
      </c>
      <c r="C92"/>
    </row>
    <row r="93" spans="1:9" x14ac:dyDescent="0.25">
      <c r="A93" s="14" t="s">
        <v>29</v>
      </c>
      <c r="B93" s="15">
        <v>24</v>
      </c>
      <c r="C93"/>
    </row>
    <row r="94" spans="1:9" x14ac:dyDescent="0.25">
      <c r="A94" s="14" t="s">
        <v>30</v>
      </c>
      <c r="B94" s="15">
        <v>24</v>
      </c>
      <c r="C94"/>
    </row>
    <row r="95" spans="1:9" x14ac:dyDescent="0.25">
      <c r="A95" s="14" t="s">
        <v>58</v>
      </c>
      <c r="B95" s="15">
        <v>3</v>
      </c>
      <c r="C95"/>
    </row>
    <row r="96" spans="1:9" x14ac:dyDescent="0.25">
      <c r="A96" s="14" t="s">
        <v>55</v>
      </c>
      <c r="B96" s="15">
        <v>3</v>
      </c>
      <c r="C96"/>
    </row>
    <row r="97" spans="1:3" x14ac:dyDescent="0.25">
      <c r="A97" s="14" t="s">
        <v>36</v>
      </c>
      <c r="B97" s="15"/>
      <c r="C97"/>
    </row>
    <row r="98" spans="1:3" x14ac:dyDescent="0.25">
      <c r="A98" s="14" t="s">
        <v>22</v>
      </c>
      <c r="B98" s="15">
        <v>240</v>
      </c>
      <c r="C98"/>
    </row>
    <row r="99" spans="1:3" x14ac:dyDescent="0.25">
      <c r="C99"/>
    </row>
    <row r="100" spans="1:3" x14ac:dyDescent="0.25">
      <c r="C100"/>
    </row>
    <row r="101" spans="1:3" x14ac:dyDescent="0.25">
      <c r="C101"/>
    </row>
  </sheetData>
  <mergeCells count="1">
    <mergeCell ref="A1:G1"/>
  </mergeCell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34" style="2" customWidth="1"/>
    <col min="2" max="2" width="14" bestFit="1" customWidth="1"/>
    <col min="3" max="3" width="53.7109375" bestFit="1" customWidth="1"/>
    <col min="4" max="4" width="11" style="2" bestFit="1" customWidth="1"/>
    <col min="5" max="5" width="11.42578125" style="2" bestFit="1" customWidth="1"/>
    <col min="6" max="6" width="11.5703125" style="2" customWidth="1"/>
    <col min="7" max="7" width="31.140625" style="2" bestFit="1" customWidth="1"/>
  </cols>
  <sheetData>
    <row r="1" spans="1:7" ht="15.75" x14ac:dyDescent="0.25">
      <c r="A1" s="57" t="s">
        <v>64</v>
      </c>
      <c r="B1" s="57"/>
      <c r="C1" s="57"/>
      <c r="D1" s="57"/>
      <c r="E1" s="57"/>
      <c r="F1" s="57"/>
      <c r="G1" s="57"/>
    </row>
    <row r="2" spans="1:7" x14ac:dyDescent="0.25">
      <c r="A2" s="22"/>
      <c r="B2" s="23"/>
      <c r="C2" s="23"/>
      <c r="D2" s="22"/>
      <c r="E2" s="22"/>
      <c r="F2" s="22"/>
      <c r="G2" s="22"/>
    </row>
    <row r="3" spans="1:7" ht="16.5" x14ac:dyDescent="0.35">
      <c r="A3" s="24" t="s">
        <v>3</v>
      </c>
      <c r="B3" s="25" t="s">
        <v>1</v>
      </c>
      <c r="C3" s="25" t="s">
        <v>59</v>
      </c>
      <c r="D3" s="24" t="s">
        <v>0</v>
      </c>
      <c r="E3" s="24" t="s">
        <v>62</v>
      </c>
      <c r="F3" s="24" t="s">
        <v>63</v>
      </c>
      <c r="G3" s="24" t="s">
        <v>31</v>
      </c>
    </row>
    <row r="4" spans="1:7" ht="49.5" x14ac:dyDescent="0.25">
      <c r="A4" s="26">
        <v>43983</v>
      </c>
      <c r="B4" s="27" t="s">
        <v>11</v>
      </c>
      <c r="C4" s="28" t="s">
        <v>78</v>
      </c>
      <c r="D4" s="29">
        <f>HOUR(Tabla1345[[#This Row],[FIN]])-HOUR(Tabla1345[[#This Row],[INICIO]])</f>
        <v>2</v>
      </c>
      <c r="E4" s="30">
        <v>0.75</v>
      </c>
      <c r="F4" s="30">
        <v>0.83333333333333337</v>
      </c>
      <c r="G4" s="31" t="s">
        <v>61</v>
      </c>
    </row>
    <row r="5" spans="1:7" ht="33" x14ac:dyDescent="0.25">
      <c r="A5" s="26">
        <v>43984</v>
      </c>
      <c r="B5" s="27" t="s">
        <v>11</v>
      </c>
      <c r="C5" s="28" t="s">
        <v>77</v>
      </c>
      <c r="D5" s="29">
        <f>HOUR(Tabla1345[[#This Row],[FIN]])-HOUR(Tabla1345[[#This Row],[INICIO]])</f>
        <v>2</v>
      </c>
      <c r="E5" s="30">
        <v>0.75</v>
      </c>
      <c r="F5" s="30">
        <v>0.83333333333333337</v>
      </c>
      <c r="G5" s="31" t="s">
        <v>61</v>
      </c>
    </row>
    <row r="6" spans="1:7" ht="16.5" x14ac:dyDescent="0.35">
      <c r="A6" s="26">
        <v>43985</v>
      </c>
      <c r="B6" s="27" t="s">
        <v>11</v>
      </c>
      <c r="C6" s="32" t="s">
        <v>76</v>
      </c>
      <c r="D6" s="29">
        <f>HOUR(Tabla1345[[#This Row],[FIN]])-HOUR(Tabla1345[[#This Row],[INICIO]])</f>
        <v>2</v>
      </c>
      <c r="E6" s="30">
        <v>0.75</v>
      </c>
      <c r="F6" s="30">
        <v>0.83333333333333337</v>
      </c>
      <c r="G6" s="31" t="s">
        <v>61</v>
      </c>
    </row>
    <row r="7" spans="1:7" ht="33" x14ac:dyDescent="0.25">
      <c r="A7" s="26">
        <v>43986</v>
      </c>
      <c r="B7" s="27" t="s">
        <v>11</v>
      </c>
      <c r="C7" s="28" t="s">
        <v>75</v>
      </c>
      <c r="D7" s="29">
        <f>HOUR(Tabla1345[[#This Row],[FIN]])-HOUR(Tabla1345[[#This Row],[INICIO]])</f>
        <v>2</v>
      </c>
      <c r="E7" s="30">
        <v>0.75</v>
      </c>
      <c r="F7" s="30">
        <v>0.83333333333333337</v>
      </c>
      <c r="G7" s="31" t="s">
        <v>61</v>
      </c>
    </row>
    <row r="8" spans="1:7" ht="16.5" x14ac:dyDescent="0.25">
      <c r="A8" s="26">
        <v>43987</v>
      </c>
      <c r="B8" s="27" t="s">
        <v>11</v>
      </c>
      <c r="C8" s="28" t="s">
        <v>65</v>
      </c>
      <c r="D8" s="29">
        <f>HOUR(Tabla1345[[#This Row],[FIN]])-HOUR(Tabla1345[[#This Row],[INICIO]])</f>
        <v>2</v>
      </c>
      <c r="E8" s="30">
        <v>0.75</v>
      </c>
      <c r="F8" s="30">
        <v>0.83333333333333337</v>
      </c>
      <c r="G8" s="31" t="s">
        <v>61</v>
      </c>
    </row>
    <row r="9" spans="1:7" ht="33" x14ac:dyDescent="0.35">
      <c r="A9" s="26">
        <v>43988</v>
      </c>
      <c r="B9" s="27" t="s">
        <v>11</v>
      </c>
      <c r="C9" s="33" t="s">
        <v>66</v>
      </c>
      <c r="D9" s="29">
        <f>HOUR(Tabla1345[[#This Row],[FIN]])-HOUR(Tabla1345[[#This Row],[INICIO]])</f>
        <v>1</v>
      </c>
      <c r="E9" s="30">
        <v>0.375</v>
      </c>
      <c r="F9" s="30">
        <v>0.41666666666666669</v>
      </c>
      <c r="G9" s="31" t="s">
        <v>61</v>
      </c>
    </row>
    <row r="10" spans="1:7" ht="165" x14ac:dyDescent="0.25">
      <c r="A10" s="34" t="s">
        <v>68</v>
      </c>
      <c r="B10" s="27" t="s">
        <v>11</v>
      </c>
      <c r="C10" s="35" t="s">
        <v>89</v>
      </c>
      <c r="D10" s="29">
        <v>9</v>
      </c>
      <c r="E10" s="29"/>
      <c r="F10" s="29"/>
      <c r="G10" s="31" t="s">
        <v>60</v>
      </c>
    </row>
    <row r="11" spans="1:7" ht="99" x14ac:dyDescent="0.35">
      <c r="A11" s="36">
        <v>44012</v>
      </c>
      <c r="B11" s="37" t="s">
        <v>12</v>
      </c>
      <c r="C11" s="38" t="s">
        <v>69</v>
      </c>
      <c r="D11" s="39">
        <f>HOUR(Tabla1345[[#This Row],[FIN]])-HOUR(Tabla1345[[#This Row],[INICIO]])</f>
        <v>3</v>
      </c>
      <c r="E11" s="40">
        <v>0.75</v>
      </c>
      <c r="F11" s="40">
        <v>0.875</v>
      </c>
      <c r="G11" s="41" t="s">
        <v>61</v>
      </c>
    </row>
    <row r="12" spans="1:7" ht="90.75" customHeight="1" x14ac:dyDescent="0.25">
      <c r="A12" s="36">
        <v>44013</v>
      </c>
      <c r="B12" s="37" t="s">
        <v>12</v>
      </c>
      <c r="C12" s="42" t="s">
        <v>70</v>
      </c>
      <c r="D12" s="39">
        <f>HOUR(Tabla1345[[#This Row],[FIN]])-HOUR(Tabla1345[[#This Row],[INICIO]])</f>
        <v>3</v>
      </c>
      <c r="E12" s="40">
        <v>0.75</v>
      </c>
      <c r="F12" s="40">
        <v>0.875</v>
      </c>
      <c r="G12" s="41" t="s">
        <v>61</v>
      </c>
    </row>
    <row r="13" spans="1:7" ht="33" x14ac:dyDescent="0.35">
      <c r="A13" s="36">
        <v>44014</v>
      </c>
      <c r="B13" s="37" t="s">
        <v>12</v>
      </c>
      <c r="C13" s="38" t="s">
        <v>71</v>
      </c>
      <c r="D13" s="39">
        <f>HOUR(Tabla1345[[#This Row],[FIN]])-HOUR(Tabla1345[[#This Row],[INICIO]])</f>
        <v>3</v>
      </c>
      <c r="E13" s="40">
        <v>0.75</v>
      </c>
      <c r="F13" s="40">
        <v>0.875</v>
      </c>
      <c r="G13" s="41" t="s">
        <v>61</v>
      </c>
    </row>
    <row r="14" spans="1:7" ht="33" x14ac:dyDescent="0.35">
      <c r="A14" s="36">
        <v>44015</v>
      </c>
      <c r="B14" s="37" t="s">
        <v>12</v>
      </c>
      <c r="C14" s="38" t="s">
        <v>72</v>
      </c>
      <c r="D14" s="39">
        <f>HOUR(Tabla1345[[#This Row],[FIN]])-HOUR(Tabla1345[[#This Row],[INICIO]])</f>
        <v>3</v>
      </c>
      <c r="E14" s="40">
        <v>0.75</v>
      </c>
      <c r="F14" s="40">
        <v>0.875</v>
      </c>
      <c r="G14" s="41" t="s">
        <v>61</v>
      </c>
    </row>
    <row r="15" spans="1:7" ht="39" customHeight="1" x14ac:dyDescent="0.25">
      <c r="A15" s="36">
        <v>44016</v>
      </c>
      <c r="B15" s="37" t="s">
        <v>12</v>
      </c>
      <c r="C15" s="42" t="s">
        <v>73</v>
      </c>
      <c r="D15" s="39">
        <f>HOUR(Tabla1345[[#This Row],[FIN]])-HOUR(Tabla1345[[#This Row],[INICIO]])</f>
        <v>3</v>
      </c>
      <c r="E15" s="40">
        <v>0.75</v>
      </c>
      <c r="F15" s="40">
        <v>0.875</v>
      </c>
      <c r="G15" s="41" t="s">
        <v>61</v>
      </c>
    </row>
    <row r="16" spans="1:7" ht="33" x14ac:dyDescent="0.35">
      <c r="A16" s="36">
        <v>44018</v>
      </c>
      <c r="B16" s="37" t="s">
        <v>12</v>
      </c>
      <c r="C16" s="38" t="s">
        <v>67</v>
      </c>
      <c r="D16" s="39">
        <f>HOUR(Tabla1345[[#This Row],[FIN]])-HOUR(Tabla1345[[#This Row],[INICIO]])</f>
        <v>3</v>
      </c>
      <c r="E16" s="40">
        <v>0.75</v>
      </c>
      <c r="F16" s="40">
        <v>0.875</v>
      </c>
      <c r="G16" s="39" t="s">
        <v>61</v>
      </c>
    </row>
    <row r="17" spans="1:7" ht="132" x14ac:dyDescent="0.35">
      <c r="A17" s="43" t="s">
        <v>86</v>
      </c>
      <c r="B17" s="37" t="s">
        <v>12</v>
      </c>
      <c r="C17" s="38" t="s">
        <v>74</v>
      </c>
      <c r="D17" s="39">
        <v>6</v>
      </c>
      <c r="E17" s="40"/>
      <c r="F17" s="40"/>
      <c r="G17" s="39" t="s">
        <v>60</v>
      </c>
    </row>
    <row r="18" spans="1:7" ht="49.5" x14ac:dyDescent="0.25">
      <c r="A18" s="26">
        <v>44037</v>
      </c>
      <c r="B18" s="27" t="s">
        <v>24</v>
      </c>
      <c r="C18" s="28" t="s">
        <v>79</v>
      </c>
      <c r="D18" s="29">
        <f>HOUR(Tabla1345[[#This Row],[FIN]])-HOUR(Tabla1345[[#This Row],[INICIO]])</f>
        <v>6</v>
      </c>
      <c r="E18" s="30">
        <v>0.33333333333333331</v>
      </c>
      <c r="F18" s="30">
        <v>0.58333333333333337</v>
      </c>
      <c r="G18" s="29" t="s">
        <v>61</v>
      </c>
    </row>
    <row r="19" spans="1:7" ht="49.5" x14ac:dyDescent="0.25">
      <c r="A19" s="26">
        <v>44039</v>
      </c>
      <c r="B19" s="27" t="s">
        <v>24</v>
      </c>
      <c r="C19" s="28" t="s">
        <v>80</v>
      </c>
      <c r="D19" s="29">
        <f>HOUR(Tabla1345[[#This Row],[FIN]])-HOUR(Tabla1345[[#This Row],[INICIO]])</f>
        <v>4</v>
      </c>
      <c r="E19" s="30">
        <v>0.75</v>
      </c>
      <c r="F19" s="30">
        <v>0.91666666666666663</v>
      </c>
      <c r="G19" s="29" t="s">
        <v>61</v>
      </c>
    </row>
    <row r="20" spans="1:7" s="1" customFormat="1" ht="33" x14ac:dyDescent="0.25">
      <c r="A20" s="26">
        <v>44040</v>
      </c>
      <c r="B20" s="27" t="s">
        <v>24</v>
      </c>
      <c r="C20" s="28" t="s">
        <v>81</v>
      </c>
      <c r="D20" s="29">
        <f>HOUR(Tabla1345[[#This Row],[FIN]])-HOUR(Tabla1345[[#This Row],[INICIO]])</f>
        <v>3</v>
      </c>
      <c r="E20" s="30">
        <v>0.75</v>
      </c>
      <c r="F20" s="30">
        <v>0.875</v>
      </c>
      <c r="G20" s="29" t="s">
        <v>61</v>
      </c>
    </row>
    <row r="21" spans="1:7" s="1" customFormat="1" ht="33" x14ac:dyDescent="0.25">
      <c r="A21" s="26">
        <v>44041</v>
      </c>
      <c r="B21" s="27" t="s">
        <v>24</v>
      </c>
      <c r="C21" s="35" t="s">
        <v>82</v>
      </c>
      <c r="D21" s="29">
        <f>HOUR(Tabla1345[[#This Row],[FIN]])-HOUR(Tabla1345[[#This Row],[INICIO]])</f>
        <v>4</v>
      </c>
      <c r="E21" s="30">
        <v>0.75</v>
      </c>
      <c r="F21" s="30">
        <v>0.91666666666666663</v>
      </c>
      <c r="G21" s="29" t="s">
        <v>61</v>
      </c>
    </row>
    <row r="22" spans="1:7" s="1" customFormat="1" ht="49.5" x14ac:dyDescent="0.25">
      <c r="A22" s="26">
        <v>44042</v>
      </c>
      <c r="B22" s="27" t="s">
        <v>24</v>
      </c>
      <c r="C22" s="28" t="s">
        <v>83</v>
      </c>
      <c r="D22" s="29">
        <f>HOUR(Tabla1345[[#This Row],[FIN]])-HOUR(Tabla1345[[#This Row],[INICIO]])</f>
        <v>4</v>
      </c>
      <c r="E22" s="30">
        <v>0.75</v>
      </c>
      <c r="F22" s="30">
        <v>0.91666666666666663</v>
      </c>
      <c r="G22" s="29" t="s">
        <v>61</v>
      </c>
    </row>
    <row r="23" spans="1:7" s="1" customFormat="1" ht="33" x14ac:dyDescent="0.25">
      <c r="A23" s="26">
        <v>44043</v>
      </c>
      <c r="B23" s="27" t="s">
        <v>24</v>
      </c>
      <c r="C23" s="35" t="s">
        <v>84</v>
      </c>
      <c r="D23" s="29">
        <f>HOUR(Tabla1345[[#This Row],[FIN]])-HOUR(Tabla1345[[#This Row],[INICIO]])</f>
        <v>4</v>
      </c>
      <c r="E23" s="30">
        <v>0.75</v>
      </c>
      <c r="F23" s="30">
        <v>0.91666666666666663</v>
      </c>
      <c r="G23" s="29" t="s">
        <v>61</v>
      </c>
    </row>
    <row r="24" spans="1:7" s="1" customFormat="1" ht="49.5" x14ac:dyDescent="0.25">
      <c r="A24" s="26">
        <v>44044</v>
      </c>
      <c r="B24" s="27" t="s">
        <v>24</v>
      </c>
      <c r="C24" s="28" t="s">
        <v>85</v>
      </c>
      <c r="D24" s="29">
        <f>HOUR(Tabla1345[[#This Row],[FIN]])-HOUR(Tabla1345[[#This Row],[INICIO]])</f>
        <v>6</v>
      </c>
      <c r="E24" s="30">
        <v>0.33333333333333331</v>
      </c>
      <c r="F24" s="30">
        <v>0.58333333333333337</v>
      </c>
      <c r="G24" s="29" t="s">
        <v>61</v>
      </c>
    </row>
    <row r="25" spans="1:7" s="1" customFormat="1" ht="99" x14ac:dyDescent="0.25">
      <c r="A25" s="34" t="s">
        <v>87</v>
      </c>
      <c r="B25" s="27" t="s">
        <v>24</v>
      </c>
      <c r="C25" s="28" t="s">
        <v>88</v>
      </c>
      <c r="D25" s="29">
        <v>6</v>
      </c>
      <c r="E25" s="29"/>
      <c r="F25" s="29"/>
      <c r="G25" s="29" t="s">
        <v>60</v>
      </c>
    </row>
    <row r="26" spans="1:7" s="1" customFormat="1" ht="33" x14ac:dyDescent="0.35">
      <c r="A26" s="36">
        <v>44093</v>
      </c>
      <c r="B26" s="37" t="s">
        <v>90</v>
      </c>
      <c r="C26" s="44" t="s">
        <v>92</v>
      </c>
      <c r="D26" s="39">
        <f>HOUR(Tabla1345[[#This Row],[FIN]])-HOUR(Tabla1345[[#This Row],[INICIO]])</f>
        <v>4</v>
      </c>
      <c r="E26" s="40">
        <v>0.375</v>
      </c>
      <c r="F26" s="40">
        <v>0.54166666666666663</v>
      </c>
      <c r="G26" s="39" t="s">
        <v>61</v>
      </c>
    </row>
    <row r="27" spans="1:7" s="1" customFormat="1" ht="33" x14ac:dyDescent="0.35">
      <c r="A27" s="36">
        <v>44095</v>
      </c>
      <c r="B27" s="37" t="s">
        <v>90</v>
      </c>
      <c r="C27" s="44" t="s">
        <v>91</v>
      </c>
      <c r="D27" s="39">
        <f>HOUR(Tabla1345[[#This Row],[FIN]])-HOUR(Tabla1345[[#This Row],[INICIO]])</f>
        <v>3</v>
      </c>
      <c r="E27" s="40">
        <v>0.75</v>
      </c>
      <c r="F27" s="40">
        <v>0.875</v>
      </c>
      <c r="G27" s="39" t="s">
        <v>61</v>
      </c>
    </row>
    <row r="28" spans="1:7" s="1" customFormat="1" ht="16.5" x14ac:dyDescent="0.35">
      <c r="A28" s="36">
        <v>44096</v>
      </c>
      <c r="B28" s="37" t="s">
        <v>90</v>
      </c>
      <c r="C28" s="38" t="s">
        <v>94</v>
      </c>
      <c r="D28" s="39">
        <f>HOUR(Tabla1345[[#This Row],[FIN]])-HOUR(Tabla1345[[#This Row],[INICIO]])</f>
        <v>2</v>
      </c>
      <c r="E28" s="40">
        <v>0.75</v>
      </c>
      <c r="F28" s="40">
        <v>0.83333333333333337</v>
      </c>
      <c r="G28" s="39" t="s">
        <v>61</v>
      </c>
    </row>
    <row r="29" spans="1:7" s="1" customFormat="1" ht="16.5" x14ac:dyDescent="0.35">
      <c r="A29" s="36">
        <v>44097</v>
      </c>
      <c r="B29" s="37" t="s">
        <v>90</v>
      </c>
      <c r="C29" s="38" t="s">
        <v>99</v>
      </c>
      <c r="D29" s="39">
        <f>HOUR(Tabla1345[[#This Row],[FIN]])-HOUR(Tabla1345[[#This Row],[INICIO]])</f>
        <v>2</v>
      </c>
      <c r="E29" s="40">
        <v>0.75</v>
      </c>
      <c r="F29" s="40">
        <v>0.83333333333333337</v>
      </c>
      <c r="G29" s="39" t="s">
        <v>61</v>
      </c>
    </row>
    <row r="30" spans="1:7" s="1" customFormat="1" ht="16.5" x14ac:dyDescent="0.35">
      <c r="A30" s="36">
        <v>44098</v>
      </c>
      <c r="B30" s="37" t="s">
        <v>90</v>
      </c>
      <c r="C30" s="44" t="s">
        <v>100</v>
      </c>
      <c r="D30" s="39">
        <f>HOUR(Tabla1345[[#This Row],[FIN]])-HOUR(Tabla1345[[#This Row],[INICIO]])</f>
        <v>2</v>
      </c>
      <c r="E30" s="40">
        <v>0.75</v>
      </c>
      <c r="F30" s="40">
        <v>0.83333333333333337</v>
      </c>
      <c r="G30" s="39" t="s">
        <v>61</v>
      </c>
    </row>
    <row r="31" spans="1:7" s="1" customFormat="1" ht="16.5" x14ac:dyDescent="0.35">
      <c r="A31" s="36">
        <v>44099</v>
      </c>
      <c r="B31" s="37" t="s">
        <v>90</v>
      </c>
      <c r="C31" s="45" t="s">
        <v>93</v>
      </c>
      <c r="D31" s="39">
        <f>HOUR(Tabla1345[[#This Row],[FIN]])-HOUR(Tabla1345[[#This Row],[INICIO]])</f>
        <v>3</v>
      </c>
      <c r="E31" s="40">
        <v>0.75</v>
      </c>
      <c r="F31" s="40">
        <v>0.875</v>
      </c>
      <c r="G31" s="39" t="s">
        <v>61</v>
      </c>
    </row>
    <row r="32" spans="1:7" s="1" customFormat="1" ht="33" x14ac:dyDescent="0.35">
      <c r="A32" s="36">
        <v>44100</v>
      </c>
      <c r="B32" s="37" t="s">
        <v>90</v>
      </c>
      <c r="C32" s="38" t="s">
        <v>67</v>
      </c>
      <c r="D32" s="39">
        <f>HOUR(Tabla1345[[#This Row],[FIN]])-HOUR(Tabla1345[[#This Row],[INICIO]])</f>
        <v>3</v>
      </c>
      <c r="E32" s="40">
        <v>0.375</v>
      </c>
      <c r="F32" s="40">
        <v>0.5</v>
      </c>
      <c r="G32" s="39" t="s">
        <v>61</v>
      </c>
    </row>
    <row r="33" spans="1:7" s="1" customFormat="1" ht="99" x14ac:dyDescent="0.35">
      <c r="A33" s="43" t="s">
        <v>97</v>
      </c>
      <c r="B33" s="37" t="s">
        <v>90</v>
      </c>
      <c r="C33" s="38" t="s">
        <v>96</v>
      </c>
      <c r="D33" s="39">
        <v>6</v>
      </c>
      <c r="E33" s="39"/>
      <c r="F33" s="39"/>
      <c r="G33" s="39" t="s">
        <v>60</v>
      </c>
    </row>
    <row r="34" spans="1:7" s="1" customFormat="1" ht="16.5" x14ac:dyDescent="0.35">
      <c r="A34" s="26">
        <v>44158</v>
      </c>
      <c r="B34" s="27" t="s">
        <v>98</v>
      </c>
      <c r="C34" s="46" t="s">
        <v>102</v>
      </c>
      <c r="D34" s="29">
        <f>HOUR(Tabla1345[[#This Row],[FIN]])-HOUR(Tabla1345[[#This Row],[INICIO]])</f>
        <v>2</v>
      </c>
      <c r="E34" s="30">
        <v>0.75</v>
      </c>
      <c r="F34" s="30">
        <v>0.83333333333333337</v>
      </c>
      <c r="G34" s="47" t="s">
        <v>61</v>
      </c>
    </row>
    <row r="35" spans="1:7" s="1" customFormat="1" ht="16.5" x14ac:dyDescent="0.35">
      <c r="A35" s="26">
        <v>44159</v>
      </c>
      <c r="B35" s="27" t="s">
        <v>98</v>
      </c>
      <c r="C35" s="46" t="s">
        <v>103</v>
      </c>
      <c r="D35" s="29">
        <f>HOUR(Tabla1345[[#This Row],[FIN]])-HOUR(Tabla1345[[#This Row],[INICIO]])</f>
        <v>2</v>
      </c>
      <c r="E35" s="30">
        <v>0.75</v>
      </c>
      <c r="F35" s="30">
        <v>0.83333333333333337</v>
      </c>
      <c r="G35" s="47" t="s">
        <v>61</v>
      </c>
    </row>
    <row r="36" spans="1:7" s="1" customFormat="1" ht="16.5" x14ac:dyDescent="0.35">
      <c r="A36" s="26">
        <v>44160</v>
      </c>
      <c r="B36" s="27" t="s">
        <v>98</v>
      </c>
      <c r="C36" s="46" t="s">
        <v>104</v>
      </c>
      <c r="D36" s="29">
        <f>HOUR(Tabla1345[[#This Row],[FIN]])-HOUR(Tabla1345[[#This Row],[INICIO]])</f>
        <v>2</v>
      </c>
      <c r="E36" s="30">
        <v>0.75</v>
      </c>
      <c r="F36" s="30">
        <v>0.83333333333333337</v>
      </c>
      <c r="G36" s="47" t="s">
        <v>61</v>
      </c>
    </row>
    <row r="37" spans="1:7" s="1" customFormat="1" ht="16.5" x14ac:dyDescent="0.35">
      <c r="A37" s="26">
        <v>44161</v>
      </c>
      <c r="B37" s="27" t="s">
        <v>98</v>
      </c>
      <c r="C37" s="32" t="s">
        <v>105</v>
      </c>
      <c r="D37" s="29">
        <f>HOUR(Tabla1345[[#This Row],[FIN]])-HOUR(Tabla1345[[#This Row],[INICIO]])</f>
        <v>2</v>
      </c>
      <c r="E37" s="30">
        <v>0.75</v>
      </c>
      <c r="F37" s="30">
        <v>0.83333333333333337</v>
      </c>
      <c r="G37" s="47" t="s">
        <v>61</v>
      </c>
    </row>
    <row r="38" spans="1:7" s="1" customFormat="1" ht="33" x14ac:dyDescent="0.35">
      <c r="A38" s="26">
        <v>44162</v>
      </c>
      <c r="B38" s="27" t="s">
        <v>98</v>
      </c>
      <c r="C38" s="48" t="s">
        <v>95</v>
      </c>
      <c r="D38" s="29">
        <f>HOUR(Tabla1345[[#This Row],[FIN]])-HOUR(Tabla1345[[#This Row],[INICIO]])</f>
        <v>2</v>
      </c>
      <c r="E38" s="30">
        <v>0.75</v>
      </c>
      <c r="F38" s="30">
        <v>0.83333333333333337</v>
      </c>
      <c r="G38" s="47" t="s">
        <v>61</v>
      </c>
    </row>
    <row r="39" spans="1:7" s="1" customFormat="1" ht="16.5" x14ac:dyDescent="0.35">
      <c r="A39" s="26">
        <v>44163</v>
      </c>
      <c r="B39" s="27" t="s">
        <v>98</v>
      </c>
      <c r="C39" s="32"/>
      <c r="D39" s="29"/>
      <c r="E39" s="29"/>
      <c r="F39" s="29"/>
      <c r="G39" s="47"/>
    </row>
    <row r="40" spans="1:7" s="1" customFormat="1" ht="66" x14ac:dyDescent="0.35">
      <c r="A40" s="34" t="s">
        <v>108</v>
      </c>
      <c r="B40" s="27" t="s">
        <v>98</v>
      </c>
      <c r="C40" s="33" t="s">
        <v>101</v>
      </c>
      <c r="D40" s="29">
        <v>4</v>
      </c>
      <c r="E40" s="29"/>
      <c r="F40" s="29"/>
      <c r="G40" s="47" t="s">
        <v>60</v>
      </c>
    </row>
    <row r="41" spans="1:7" s="1" customFormat="1" ht="16.5" x14ac:dyDescent="0.35">
      <c r="A41" s="36">
        <v>44170</v>
      </c>
      <c r="B41" s="49" t="s">
        <v>106</v>
      </c>
      <c r="C41" s="49"/>
      <c r="D41" s="39"/>
      <c r="E41" s="39"/>
      <c r="F41" s="39"/>
      <c r="G41" s="39"/>
    </row>
    <row r="42" spans="1:7" s="1" customFormat="1" ht="16.5" x14ac:dyDescent="0.35">
      <c r="A42" s="50">
        <v>44170</v>
      </c>
      <c r="B42" s="36" t="s">
        <v>107</v>
      </c>
      <c r="C42" s="49"/>
      <c r="D42" s="39"/>
      <c r="E42" s="39"/>
      <c r="F42" s="39"/>
      <c r="G42" s="39"/>
    </row>
    <row r="43" spans="1:7" ht="16.5" x14ac:dyDescent="0.35">
      <c r="A43" s="51" t="s">
        <v>20</v>
      </c>
      <c r="B43" s="49"/>
      <c r="C43" s="49"/>
      <c r="D43" s="52">
        <f>SUBTOTAL(109,Tabla1345[Horas])</f>
        <v>120</v>
      </c>
      <c r="E43" s="53"/>
      <c r="F43" s="53"/>
      <c r="G43" s="53"/>
    </row>
    <row r="44" spans="1:7" ht="16.5" x14ac:dyDescent="0.25">
      <c r="A44" s="54"/>
      <c r="B44" s="23"/>
      <c r="C44" s="23"/>
      <c r="D44" s="55"/>
      <c r="E44" s="55"/>
      <c r="F44" s="55"/>
      <c r="G44" s="55"/>
    </row>
    <row r="45" spans="1:7" x14ac:dyDescent="0.25">
      <c r="A45" s="22"/>
      <c r="B45" s="23"/>
      <c r="C45" s="23"/>
      <c r="D45" s="22"/>
      <c r="E45" s="22"/>
      <c r="F45" s="22"/>
      <c r="G45" s="22"/>
    </row>
    <row r="46" spans="1:7" x14ac:dyDescent="0.25">
      <c r="A46" s="22"/>
      <c r="B46" s="23"/>
      <c r="C46" s="23"/>
      <c r="D46" s="22"/>
      <c r="E46" s="22"/>
      <c r="F46" s="22"/>
      <c r="G46" s="22"/>
    </row>
    <row r="47" spans="1:7" x14ac:dyDescent="0.25">
      <c r="A47" s="22"/>
      <c r="B47" s="23"/>
      <c r="C47" s="23"/>
      <c r="D47" s="22"/>
      <c r="E47" s="22"/>
      <c r="F47" s="22"/>
      <c r="G47" s="22"/>
    </row>
    <row r="48" spans="1:7" x14ac:dyDescent="0.25">
      <c r="A48" s="22"/>
      <c r="B48" s="23"/>
      <c r="C48" s="23"/>
      <c r="D48" s="22"/>
      <c r="E48" s="22"/>
      <c r="F48" s="22"/>
      <c r="G48" s="22"/>
    </row>
    <row r="49" spans="1:7" x14ac:dyDescent="0.25">
      <c r="A49" s="22"/>
      <c r="B49" s="23"/>
      <c r="C49" s="23"/>
      <c r="D49" s="22"/>
      <c r="E49" s="22"/>
      <c r="F49" s="22"/>
      <c r="G49" s="22"/>
    </row>
    <row r="50" spans="1:7" x14ac:dyDescent="0.25">
      <c r="A50" s="22"/>
      <c r="B50" s="23"/>
      <c r="C50" s="23"/>
      <c r="D50" s="22"/>
      <c r="E50" s="22"/>
      <c r="F50" s="22"/>
      <c r="G50" s="22"/>
    </row>
    <row r="51" spans="1:7" x14ac:dyDescent="0.25">
      <c r="A51" s="22"/>
      <c r="B51" s="23"/>
      <c r="C51" s="23"/>
      <c r="D51" s="22"/>
      <c r="E51" s="22"/>
      <c r="F51" s="22"/>
      <c r="G51" s="22"/>
    </row>
    <row r="52" spans="1:7" x14ac:dyDescent="0.25">
      <c r="A52" s="22"/>
      <c r="B52" s="23"/>
      <c r="C52" s="23"/>
      <c r="D52" s="22"/>
      <c r="E52" s="22"/>
      <c r="F52" s="22"/>
      <c r="G52" s="22"/>
    </row>
    <row r="53" spans="1:7" x14ac:dyDescent="0.25">
      <c r="A53" s="22"/>
      <c r="B53" s="23"/>
      <c r="C53" s="23"/>
      <c r="D53" s="22"/>
      <c r="E53" s="22"/>
      <c r="F53" s="22"/>
      <c r="G53" s="22"/>
    </row>
    <row r="54" spans="1:7" x14ac:dyDescent="0.25">
      <c r="A54" s="22"/>
      <c r="B54" s="23"/>
      <c r="C54" s="23"/>
      <c r="D54" s="22"/>
      <c r="E54" s="22"/>
      <c r="F54" s="22"/>
      <c r="G54" s="22"/>
    </row>
    <row r="55" spans="1:7" x14ac:dyDescent="0.25">
      <c r="A55" s="22"/>
      <c r="B55" s="23"/>
      <c r="C55" s="23"/>
      <c r="D55" s="22"/>
      <c r="E55" s="22"/>
      <c r="F55" s="22"/>
      <c r="G55" s="22"/>
    </row>
  </sheetData>
  <sheetProtection password="8C33" sheet="1" objects="1" scenarios="1"/>
  <mergeCells count="1">
    <mergeCell ref="A1:G1"/>
  </mergeCells>
  <pageMargins left="0.7" right="0.7" top="0.75" bottom="0.75" header="0.3" footer="0.3"/>
  <pageSetup orientation="portrait" horizontalDpi="1200" verticalDpi="1200" r:id="rId1"/>
  <ignoredErrors>
    <ignoredError sqref="G4:G15 D10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9 F R u T T X K 8 V K n A A A A + Q A A A B I A H A B D b 2 5 m a W c v U G F j a 2 F n Z S 5 4 b W w g o h g A K K A U A A A A A A A A A A A A A A A A A A A A A A A A A A A A h Y 9 N C s I w G E S v U r J v / k p F y t d 0 4 d a C I E i 3 I Y 0 1 2 K b S p K Z 3 c + G R v I I F r b p z O c M b e P O 4 3 a G Y u j a 6 6 s G Z 3 u a I Y Y o i b V V f G 9 v k a P T H e I 0 K A T u p z r L R 0 Q x b l 0 3 O 5 O j k / S U j J I S A Q 4 L 7 o S G c U k a q c r t X J 9 3 J 2 F j n p V U a f V b 1 / x U S c H j J C I 7 T F U 4 p T z B j l A N Z e i i N / T J 8 V s Y U y E 8 J m 7 H 1 4 6 C F d n F Z A V k i k P c N 8 Q R Q S w M E F A A C A A g A 9 F R u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R U b k 0 o i k e 4 D g A A A B E A A A A T A B w A R m 9 y b X V s Y X M v U 2 V j d G l v b j E u b S C i G A A o o B Q A A A A A A A A A A A A A A A A A A A A A A A A A A A A r T k 0 u y c z P U w i G 0 I b W A F B L A Q I t A B Q A A g A I A P R U b k 0 1 y v F S p w A A A P k A A A A S A A A A A A A A A A A A A A A A A A A A A A B D b 2 5 m a W c v U G F j a 2 F n Z S 5 4 b W x Q S w E C L Q A U A A I A C A D 0 V G 5 N D 8 r p q 6 Q A A A D p A A A A E w A A A A A A A A A A A A A A A A D z A A A A W 0 N v b n R l b n R f V H l w Z X N d L n h t b F B L A Q I t A B Q A A g A I A P R U b k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4 p 8 A U 6 x K 4 T 7 b 3 f u T w q Y F E A A A A A A I A A A A A A B B m A A A A A Q A A I A A A A E + v 9 n P 4 K v H p Y M A P 9 g 6 V j x Z O s t U a b 8 o H 2 4 r v c 9 f p w m t 8 A A A A A A 6 A A A A A A g A A I A A A A M U F t J 1 / Y m 4 D s F v c p x X B 3 K T 5 V Z Z T l 9 H 0 t I u K A P S x e 2 C p U A A A A C h j v 6 j u A m y 2 J / 4 M N Q f g w Q Z d j t Z t R d v V H V C H 3 s A + G U 6 U l o U 3 r a 7 4 R E p X D Y V r 2 W g h s P 3 j j g 7 q Y N Q n / r i 3 m x W x T I m D E p J h V 8 R + Y 8 y c x 1 / p b S i T Q A A A A E f K I m m a Q M Q J J w s 0 P I 5 C s Z i l M M Q 3 b L a L L J x W 0 E R m b F c C 2 B S i B M u p q J H e W i u i I T e F R y O a r A c F T j 0 H b y W R x G L U 7 0 4 = < / D a t a M a s h u p > 
</file>

<file path=customXml/itemProps1.xml><?xml version="1.0" encoding="utf-8"?>
<ds:datastoreItem xmlns:ds="http://schemas.openxmlformats.org/officeDocument/2006/customXml" ds:itemID="{BEE20AB4-D0C3-4235-B2CE-02E6650368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black belt 2020 Opción 1</vt:lpstr>
      <vt:lpstr>black belt 2020 Opción 2</vt:lpstr>
      <vt:lpstr>YELLOW  GREEN BELT ON LINE UTP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Mendoza</dc:creator>
  <cp:lastModifiedBy>Danna Valeria Medina</cp:lastModifiedBy>
  <dcterms:created xsi:type="dcterms:W3CDTF">2018-02-10T18:30:42Z</dcterms:created>
  <dcterms:modified xsi:type="dcterms:W3CDTF">2020-04-15T19:26:57Z</dcterms:modified>
</cp:coreProperties>
</file>